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0" windowWidth="22943" windowHeight="9924" tabRatio="600" firstSheet="2" activeTab="2" autoFilterDateGrouping="1"/>
  </bookViews>
  <sheets>
    <sheet xmlns:r="http://schemas.openxmlformats.org/officeDocument/2006/relationships" name="首页" sheetId="1" state="visible" r:id="rId1"/>
    <sheet xmlns:r="http://schemas.openxmlformats.org/officeDocument/2006/relationships" name="薪酬数据表" sheetId="2" state="visible" r:id="rId2"/>
    <sheet xmlns:r="http://schemas.openxmlformats.org/officeDocument/2006/relationships" name="工资总体结构分析" sheetId="3" state="visible" r:id="rId3"/>
    <sheet xmlns:r="http://schemas.openxmlformats.org/officeDocument/2006/relationships" name="部门薪酬结构分析" sheetId="4" state="visible" r:id="rId4"/>
    <sheet xmlns:r="http://schemas.openxmlformats.org/officeDocument/2006/relationships" name="职级薪酬结构分析" sheetId="5" state="visible" r:id="rId5"/>
    <sheet xmlns:r="http://schemas.openxmlformats.org/officeDocument/2006/relationships" name="不同学历薪酬结构分析" sheetId="6" state="visible" r:id="rId6"/>
  </sheets>
  <definedNames/>
  <calcPr calcId="144525" fullCalcOnLoad="1"/>
</workbook>
</file>

<file path=xl/styles.xml><?xml version="1.0" encoding="utf-8"?>
<styleSheet xmlns="http://schemas.openxmlformats.org/spreadsheetml/2006/main">
  <numFmts count="5">
    <numFmt numFmtId="164" formatCode="0.00_ "/>
    <numFmt numFmtId="165" formatCode="&quot;￥&quot;#,##0.00;&quot;￥&quot;\-#,##0.00"/>
    <numFmt numFmtId="166" formatCode="0_ "/>
    <numFmt numFmtId="167" formatCode="0.00_);[Red]\(0.00\)"/>
    <numFmt numFmtId="168" formatCode="#,##0.00_);[Red]\(#,##0.00\)"/>
  </numFmts>
  <fonts count="49">
    <font>
      <name val="宋体"/>
      <charset val="134"/>
      <color theme="1"/>
      <sz val="11"/>
      <scheme val="minor"/>
    </font>
    <font>
      <name val="微软雅黑"/>
      <charset val="134"/>
      <color theme="0"/>
      <sz val="16"/>
    </font>
    <font>
      <name val="微软雅黑"/>
      <charset val="134"/>
      <b val="1"/>
      <color theme="1" tint="0.25"/>
      <sz val="18"/>
    </font>
    <font>
      <name val="微软雅黑"/>
      <charset val="134"/>
      <color theme="1"/>
      <sz val="11"/>
    </font>
    <font>
      <name val="微软雅黑"/>
      <charset val="134"/>
      <color theme="0"/>
      <sz val="11"/>
    </font>
    <font>
      <name val="微软雅黑"/>
      <charset val="134"/>
      <color theme="0"/>
      <sz val="12"/>
    </font>
    <font>
      <name val="微软雅黑"/>
      <charset val="134"/>
      <color theme="0"/>
      <sz val="8"/>
    </font>
    <font>
      <name val="微软雅黑"/>
      <charset val="134"/>
      <color theme="1"/>
      <sz val="9"/>
    </font>
    <font>
      <name val="微软雅黑"/>
      <charset val="134"/>
      <b val="1"/>
      <color theme="1"/>
      <sz val="9"/>
    </font>
    <font>
      <name val="微软雅黑"/>
      <charset val="134"/>
      <color theme="1"/>
      <sz val="8"/>
    </font>
    <font>
      <name val="微软雅黑"/>
      <charset val="134"/>
      <color theme="0"/>
      <sz val="10"/>
    </font>
    <font>
      <name val="微软雅黑"/>
      <charset val="134"/>
      <color theme="0"/>
      <sz val="9"/>
    </font>
    <font>
      <name val="宋体"/>
      <charset val="134"/>
      <sz val="8"/>
    </font>
    <font>
      <name val="宋体"/>
      <charset val="134"/>
      <color theme="1"/>
      <sz val="10"/>
      <scheme val="minor"/>
    </font>
    <font>
      <name val="微软雅黑"/>
      <charset val="134"/>
      <b val="1"/>
      <color theme="1"/>
      <sz val="10"/>
    </font>
    <font>
      <name val="微软雅黑"/>
      <charset val="134"/>
      <color theme="1"/>
      <sz val="10"/>
    </font>
    <font>
      <name val="微软雅黑"/>
      <charset val="134"/>
      <b val="1"/>
      <color theme="1"/>
      <sz val="20"/>
    </font>
    <font>
      <name val="宋体"/>
      <charset val="134"/>
      <color theme="1"/>
      <sz val="6"/>
      <scheme val="minor"/>
    </font>
    <font>
      <name val="宋体"/>
      <charset val="134"/>
      <color theme="1"/>
      <sz val="8"/>
      <scheme val="minor"/>
    </font>
    <font>
      <name val="微软雅黑"/>
      <charset val="134"/>
      <sz val="8"/>
    </font>
    <font>
      <name val="新宋体"/>
      <charset val="134"/>
      <sz val="8"/>
    </font>
    <font>
      <name val="新宋体"/>
      <charset val="134"/>
      <b val="1"/>
      <sz val="8"/>
    </font>
    <font>
      <name val="新宋体"/>
      <charset val="134"/>
      <color indexed="18"/>
      <sz val="8"/>
    </font>
    <font>
      <name val="微软雅黑"/>
      <charset val="134"/>
      <color theme="1" tint="0.35"/>
      <sz val="20"/>
    </font>
    <font>
      <name val="微软雅黑"/>
      <charset val="134"/>
      <b val="1"/>
      <color theme="0" tint="-0.05"/>
      <sz val="42"/>
    </font>
    <font>
      <name val="微软雅黑"/>
      <charset val="134"/>
      <b val="1"/>
      <color rgb="FFFFFF00"/>
      <sz val="16"/>
    </font>
    <font>
      <name val="微软雅黑"/>
      <charset val="134"/>
      <color theme="2"/>
      <sz val="16"/>
    </font>
    <font>
      <name val="微软雅黑"/>
      <charset val="134"/>
      <color theme="1" tint="0.349986266670736"/>
      <sz val="9"/>
    </font>
    <font>
      <name val="微软雅黑"/>
      <charset val="134"/>
      <b val="1"/>
      <color theme="0"/>
      <sz val="10"/>
    </font>
    <font>
      <name val="宋体"/>
      <charset val="0"/>
      <color rgb="FF3F3F76"/>
      <sz val="11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theme="1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color rgb="FFFF0000"/>
      <sz val="11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i val="1"/>
      <color rgb="FF7F7F7F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8"/>
      <scheme val="minor"/>
    </font>
    <font>
      <name val="宋体"/>
      <charset val="134"/>
      <b val="1"/>
      <color theme="3"/>
      <sz val="13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color rgb="FF006100"/>
      <sz val="11"/>
      <scheme val="minor"/>
    </font>
    <font>
      <name val="微软雅黑"/>
      <charset val="134"/>
      <color theme="1"/>
      <sz val="20"/>
    </font>
  </fonts>
  <fills count="53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0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1" tint="0.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7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EEB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gray0625">
        <bgColor rgb="FF952C07"/>
      </patternFill>
    </fill>
    <fill>
      <patternFill patternType="solid">
        <fgColor theme="1" tint="0.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46">
    <border>
      <left/>
      <right/>
      <top/>
      <bottom/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/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thin">
        <color theme="0" tint="-0.15"/>
      </left>
      <right style="thin">
        <color theme="0" tint="-0.15"/>
      </right>
      <top/>
      <bottom style="thin">
        <color theme="0" tint="-0.15"/>
      </bottom>
      <diagonal/>
    </border>
    <border>
      <left style="hair">
        <color theme="1" tint="0.25"/>
      </left>
      <right/>
      <top style="hair">
        <color theme="1" tint="0.25"/>
      </top>
      <bottom style="hair">
        <color theme="1" tint="0.25"/>
      </bottom>
      <diagonal/>
    </border>
    <border>
      <left/>
      <right style="hair">
        <color theme="1" tint="0.25"/>
      </right>
      <top style="hair">
        <color theme="1" tint="0.25"/>
      </top>
      <bottom style="hair">
        <color theme="1" tint="0.25"/>
      </bottom>
      <diagonal/>
    </border>
    <border>
      <left style="hair">
        <color theme="1" tint="0.25"/>
      </left>
      <right style="hair">
        <color theme="1" tint="0.25"/>
      </right>
      <top style="hair">
        <color theme="1" tint="0.25"/>
      </top>
      <bottom style="hair">
        <color theme="1" tint="0.25"/>
      </bottom>
      <diagonal/>
    </border>
    <border>
      <left style="thin">
        <color theme="0" tint="-0.25"/>
      </left>
      <right style="thin">
        <color theme="0" tint="-0.25"/>
      </right>
      <top style="medium">
        <color theme="1" tint="0.15"/>
      </top>
      <bottom/>
      <diagonal/>
    </border>
    <border>
      <left style="thin">
        <color theme="0" tint="-0.25"/>
      </left>
      <right style="thin">
        <color theme="0" tint="-0.25"/>
      </right>
      <top style="thin">
        <color theme="0" tint="-0.5"/>
      </top>
      <bottom style="thin">
        <color theme="0" tint="-0.5"/>
      </bottom>
      <diagonal/>
    </border>
    <border>
      <left/>
      <right style="thin">
        <color theme="0" tint="-0.25"/>
      </right>
      <top style="thin">
        <color theme="0" tint="-0.5"/>
      </top>
      <bottom style="thin">
        <color theme="0" tint="-0.5"/>
      </bottom>
      <diagonal/>
    </border>
    <border>
      <left style="thin">
        <color theme="0" tint="-0.25"/>
      </left>
      <right style="thin">
        <color theme="0" tint="-0.25"/>
      </right>
      <top style="thin">
        <color theme="0" tint="-0.5"/>
      </top>
      <bottom style="medium">
        <color theme="1" tint="0.15"/>
      </bottom>
      <diagonal/>
    </border>
    <border>
      <left style="thin">
        <color theme="0" tint="-0.25"/>
      </left>
      <right style="thin">
        <color theme="0" tint="-0.25"/>
      </right>
      <top style="thin">
        <color theme="0" tint="-0.5"/>
      </top>
      <bottom style="medium">
        <color theme="1" tint="0.25"/>
      </bottom>
      <diagonal/>
    </border>
    <border>
      <left/>
      <right style="thin">
        <color theme="0" tint="-0.25"/>
      </right>
      <top style="thin">
        <color theme="0" tint="-0.5"/>
      </top>
      <bottom style="medium">
        <color auto="1"/>
      </bottom>
      <diagonal/>
    </border>
    <border>
      <left/>
      <right style="thin">
        <color theme="0" tint="-0.25"/>
      </right>
      <top style="medium">
        <color theme="1" tint="0.15"/>
      </top>
      <bottom/>
      <diagonal/>
    </border>
    <border>
      <left style="medium">
        <color theme="0" tint="-0.25"/>
      </left>
      <right style="thin">
        <color theme="0" tint="-0.25"/>
      </right>
      <top style="medium">
        <color theme="1" tint="0.15"/>
      </top>
      <bottom/>
      <diagonal/>
    </border>
    <border>
      <left style="medium">
        <color theme="1" tint="0.25"/>
      </left>
      <right style="thin">
        <color theme="0" tint="-0.25"/>
      </right>
      <top style="thin">
        <color theme="0" tint="-0.5"/>
      </top>
      <bottom style="thin">
        <color theme="0" tint="-0.5"/>
      </bottom>
      <diagonal/>
    </border>
    <border>
      <left style="medium">
        <color theme="1" tint="0.25"/>
      </left>
      <right style="thin">
        <color theme="0" tint="-0.25"/>
      </right>
      <top style="thin">
        <color theme="0" tint="-0.5"/>
      </top>
      <bottom style="medium">
        <color theme="1" tint="0.25"/>
      </bottom>
      <diagonal/>
    </border>
    <border>
      <left style="thin">
        <color theme="0" tint="-0.25"/>
      </left>
      <right style="medium">
        <color theme="0" tint="-0.25"/>
      </right>
      <top style="medium">
        <color theme="1" tint="0.15"/>
      </top>
      <bottom/>
      <diagonal/>
    </border>
    <border>
      <left style="thin">
        <color theme="0" tint="-0.25"/>
      </left>
      <right/>
      <top style="medium">
        <color theme="1" tint="0.15"/>
      </top>
      <bottom/>
      <diagonal/>
    </border>
    <border>
      <left style="medium">
        <color theme="0" tint="-0.25"/>
      </left>
      <right style="medium">
        <color theme="0" tint="-0.25"/>
      </right>
      <top style="medium">
        <color theme="1" tint="0.15"/>
      </top>
      <bottom/>
      <diagonal/>
    </border>
    <border>
      <left style="thin">
        <color theme="0" tint="-0.25"/>
      </left>
      <right style="medium">
        <color theme="1" tint="0.25"/>
      </right>
      <top style="thin">
        <color theme="0" tint="-0.5"/>
      </top>
      <bottom style="thin">
        <color theme="0" tint="-0.5"/>
      </bottom>
      <diagonal/>
    </border>
    <border>
      <left style="thin">
        <color theme="0" tint="-0.25"/>
      </left>
      <right/>
      <top style="thin">
        <color theme="0" tint="-0.5"/>
      </top>
      <bottom style="thin">
        <color theme="0" tint="-0.5"/>
      </bottom>
      <diagonal/>
    </border>
    <border>
      <left style="medium">
        <color theme="1" tint="0.35"/>
      </left>
      <right style="medium">
        <color theme="1" tint="0.35"/>
      </right>
      <top style="thin">
        <color theme="0" tint="-0.5"/>
      </top>
      <bottom style="thin">
        <color theme="0" tint="-0.5"/>
      </bottom>
      <diagonal/>
    </border>
    <border>
      <left style="thin">
        <color theme="0" tint="-0.25"/>
      </left>
      <right style="medium">
        <color theme="1" tint="0.25"/>
      </right>
      <top style="thin">
        <color theme="0" tint="-0.5"/>
      </top>
      <bottom style="medium">
        <color theme="1" tint="0.25"/>
      </bottom>
      <diagonal/>
    </border>
    <border>
      <left/>
      <right style="thin">
        <color theme="0" tint="-0.25"/>
      </right>
      <top style="thin">
        <color theme="0" tint="-0.5"/>
      </top>
      <bottom style="medium">
        <color theme="1" tint="0.25"/>
      </bottom>
      <diagonal/>
    </border>
    <border>
      <left style="thin">
        <color theme="0" tint="-0.25"/>
      </left>
      <right/>
      <top style="thin">
        <color theme="0" tint="-0.5"/>
      </top>
      <bottom style="medium">
        <color theme="1" tint="0.25"/>
      </bottom>
      <diagonal/>
    </border>
    <border>
      <left style="medium">
        <color theme="1" tint="0.35"/>
      </left>
      <right style="medium">
        <color theme="1" tint="0.35"/>
      </right>
      <top style="thin">
        <color theme="0" tint="-0.5"/>
      </top>
      <bottom style="medium">
        <color theme="1" tint="0.25"/>
      </bottom>
      <diagonal/>
    </border>
    <border>
      <left style="thin">
        <color theme="0" tint="-0.25"/>
      </left>
      <right style="medium">
        <color theme="1" tint="0.15"/>
      </right>
      <top style="medium">
        <color theme="1" tint="0.15"/>
      </top>
      <bottom/>
      <diagonal/>
    </border>
    <border>
      <left style="thin">
        <color theme="0" tint="-0.25"/>
      </left>
      <right style="medium">
        <color theme="1" tint="0.15"/>
      </right>
      <top style="thin">
        <color theme="0" tint="-0.5"/>
      </top>
      <bottom style="thin">
        <color theme="0" tint="-0.5"/>
      </bottom>
      <diagonal/>
    </border>
    <border>
      <left style="medium">
        <color theme="1" tint="0.35"/>
      </left>
      <right style="medium">
        <color theme="1" tint="0.35"/>
      </right>
      <top style="thin">
        <color theme="0" tint="-0.5"/>
      </top>
      <bottom style="medium">
        <color theme="1" tint="0.35"/>
      </bottom>
      <diagonal/>
    </border>
    <border>
      <left style="medium">
        <color theme="1" tint="0.35"/>
      </left>
      <right style="medium">
        <color theme="1" tint="0.35"/>
      </right>
      <top style="thin">
        <color theme="0" tint="-0.5"/>
      </top>
      <bottom style="medium">
        <color theme="1" tint="0.15"/>
      </bottom>
      <diagonal/>
    </border>
    <border>
      <left style="thin">
        <color theme="0" tint="-0.25"/>
      </left>
      <right style="medium">
        <color theme="1" tint="0.15"/>
      </right>
      <top style="thin">
        <color theme="0" tint="-0.5"/>
      </top>
      <bottom style="medium">
        <color theme="1" tint="0.1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0" tint="-0.15"/>
      </top>
      <bottom/>
      <diagonal/>
    </border>
    <border>
      <left/>
      <right style="thin">
        <color theme="0" tint="-0.15"/>
      </right>
      <top style="thin">
        <color theme="0" tint="-0.15"/>
      </top>
      <bottom/>
      <diagonal/>
    </border>
    <border>
      <left/>
      <right/>
      <top style="thin">
        <color theme="0" tint="-0.15"/>
      </top>
      <bottom style="thin">
        <color theme="0" tint="-0.15"/>
      </bottom>
      <diagonal/>
    </border>
    <border>
      <left/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thin">
        <color theme="0" tint="-0.15"/>
      </left>
      <right/>
      <top/>
      <bottom/>
      <diagonal/>
    </border>
    <border>
      <left style="thin">
        <color theme="0" tint="-0.15"/>
      </left>
      <right style="thin">
        <color theme="0" tint="-0.15"/>
      </right>
      <top/>
      <bottom/>
      <diagonal/>
    </border>
  </borders>
  <cellStyleXfs count="49">
    <xf numFmtId="0" fontId="0" fillId="0" borderId="0" applyAlignment="1">
      <alignment vertical="center"/>
    </xf>
    <xf numFmtId="42" fontId="0" fillId="0" borderId="0" applyAlignment="1">
      <alignment vertical="center"/>
    </xf>
    <xf numFmtId="0" fontId="33" fillId="30" borderId="0" applyAlignment="1">
      <alignment vertical="center"/>
    </xf>
    <xf numFmtId="0" fontId="29" fillId="22" borderId="32" applyAlignment="1">
      <alignment vertical="center"/>
    </xf>
    <xf numFmtId="44" fontId="0" fillId="0" borderId="0" applyAlignment="1">
      <alignment vertical="center"/>
    </xf>
    <xf numFmtId="41" fontId="0" fillId="0" borderId="0" applyAlignment="1">
      <alignment vertical="center"/>
    </xf>
    <xf numFmtId="0" fontId="33" fillId="28" borderId="0" applyAlignment="1">
      <alignment vertical="center"/>
    </xf>
    <xf numFmtId="0" fontId="32" fillId="25" borderId="0" applyAlignment="1">
      <alignment vertical="center"/>
    </xf>
    <xf numFmtId="43" fontId="0" fillId="0" borderId="0" applyAlignment="1">
      <alignment vertical="center"/>
    </xf>
    <xf numFmtId="0" fontId="31" fillId="32" borderId="0" applyAlignment="1">
      <alignment vertical="center"/>
    </xf>
    <xf numFmtId="0" fontId="38" fillId="0" borderId="0" applyAlignment="1">
      <alignment vertical="center"/>
    </xf>
    <xf numFmtId="9" fontId="0" fillId="0" borderId="0" applyAlignment="1">
      <alignment vertical="center"/>
    </xf>
    <xf numFmtId="0" fontId="37" fillId="0" borderId="0" applyAlignment="1">
      <alignment vertical="center"/>
    </xf>
    <xf numFmtId="0" fontId="0" fillId="33" borderId="36" applyAlignment="1">
      <alignment vertical="center"/>
    </xf>
    <xf numFmtId="0" fontId="31" fillId="36" borderId="0" applyAlignment="1">
      <alignment vertical="center"/>
    </xf>
    <xf numFmtId="0" fontId="30" fillId="0" borderId="0" applyAlignment="1">
      <alignment vertical="center"/>
    </xf>
    <xf numFmtId="0" fontId="36" fillId="0" borderId="0" applyAlignment="1">
      <alignment vertical="center"/>
    </xf>
    <xf numFmtId="0" fontId="43" fillId="0" borderId="0" applyAlignment="1">
      <alignment vertical="center"/>
    </xf>
    <xf numFmtId="0" fontId="39" fillId="0" borderId="0" applyAlignment="1">
      <alignment vertical="center"/>
    </xf>
    <xf numFmtId="0" fontId="42" fillId="0" borderId="38" applyAlignment="1">
      <alignment vertical="center"/>
    </xf>
    <xf numFmtId="0" fontId="44" fillId="0" borderId="38" applyAlignment="1">
      <alignment vertical="center"/>
    </xf>
    <xf numFmtId="0" fontId="31" fillId="40" borderId="0" applyAlignment="1">
      <alignment vertical="center"/>
    </xf>
    <xf numFmtId="0" fontId="30" fillId="0" borderId="35" applyAlignment="1">
      <alignment vertical="center"/>
    </xf>
    <xf numFmtId="0" fontId="31" fillId="29" borderId="0" applyAlignment="1">
      <alignment vertical="center"/>
    </xf>
    <xf numFmtId="0" fontId="41" fillId="37" borderId="37" applyAlignment="1">
      <alignment vertical="center"/>
    </xf>
    <xf numFmtId="0" fontId="46" fillId="37" borderId="32" applyAlignment="1">
      <alignment vertical="center"/>
    </xf>
    <xf numFmtId="0" fontId="45" fillId="41" borderId="39" applyAlignment="1">
      <alignment vertical="center"/>
    </xf>
    <xf numFmtId="0" fontId="33" fillId="43" borderId="0" applyAlignment="1">
      <alignment vertical="center"/>
    </xf>
    <xf numFmtId="0" fontId="31" fillId="39" borderId="0" applyAlignment="1">
      <alignment vertical="center"/>
    </xf>
    <xf numFmtId="0" fontId="35" fillId="0" borderId="34" applyAlignment="1">
      <alignment vertical="center"/>
    </xf>
    <xf numFmtId="0" fontId="34" fillId="0" borderId="33" applyAlignment="1">
      <alignment vertical="center"/>
    </xf>
    <xf numFmtId="0" fontId="47" fillId="45" borderId="0" applyAlignment="1">
      <alignment vertical="center"/>
    </xf>
    <xf numFmtId="0" fontId="40" fillId="35" borderId="0" applyAlignment="1">
      <alignment vertical="center"/>
    </xf>
    <xf numFmtId="0" fontId="33" fillId="27" borderId="0" applyAlignment="1">
      <alignment vertical="center"/>
    </xf>
    <xf numFmtId="0" fontId="31" fillId="24" borderId="0" applyAlignment="1">
      <alignment vertical="center"/>
    </xf>
    <xf numFmtId="0" fontId="33" fillId="26" borderId="0" applyAlignment="1">
      <alignment vertical="center"/>
    </xf>
    <xf numFmtId="0" fontId="33" fillId="48" borderId="0" applyAlignment="1">
      <alignment vertical="center"/>
    </xf>
    <xf numFmtId="0" fontId="33" fillId="31" borderId="0" applyAlignment="1">
      <alignment vertical="center"/>
    </xf>
    <xf numFmtId="0" fontId="33" fillId="47" borderId="0" applyAlignment="1">
      <alignment vertical="center"/>
    </xf>
    <xf numFmtId="0" fontId="31" fillId="34" borderId="0" applyAlignment="1">
      <alignment vertical="center"/>
    </xf>
    <xf numFmtId="0" fontId="31" fillId="44" borderId="0" applyAlignment="1">
      <alignment vertical="center"/>
    </xf>
    <xf numFmtId="0" fontId="33" fillId="46" borderId="0" applyAlignment="1">
      <alignment vertical="center"/>
    </xf>
    <xf numFmtId="0" fontId="33" fillId="38" borderId="0" applyAlignment="1">
      <alignment vertical="center"/>
    </xf>
    <xf numFmtId="0" fontId="31" fillId="23" borderId="0" applyAlignment="1">
      <alignment vertical="center"/>
    </xf>
    <xf numFmtId="0" fontId="33" fillId="49" borderId="0" applyAlignment="1">
      <alignment vertical="center"/>
    </xf>
    <xf numFmtId="0" fontId="31" fillId="42" borderId="0" applyAlignment="1">
      <alignment vertical="center"/>
    </xf>
    <xf numFmtId="0" fontId="31" fillId="51" borderId="0" applyAlignment="1">
      <alignment vertical="center"/>
    </xf>
    <xf numFmtId="0" fontId="33" fillId="52" borderId="0" applyAlignment="1">
      <alignment vertical="center"/>
    </xf>
    <xf numFmtId="0" fontId="31" fillId="50" borderId="0" applyAlignment="1">
      <alignment vertical="center"/>
    </xf>
  </cellStyleXfs>
  <cellXfs count="195">
    <xf numFmtId="0" fontId="0" fillId="0" borderId="0" applyAlignment="1" pivotButton="0" quotePrefix="0" xfId="0">
      <alignment vertical="center"/>
    </xf>
    <xf numFmtId="0" fontId="0" fillId="2" borderId="0" applyAlignment="1" pivotButton="0" quotePrefix="0" xfId="0">
      <alignment vertical="center"/>
    </xf>
    <xf numFmtId="0" fontId="0" fillId="0" borderId="0" applyAlignment="1" pivotButton="0" quotePrefix="0" xfId="0">
      <alignment horizontal="center" vertical="center"/>
    </xf>
    <xf numFmtId="0" fontId="1" fillId="3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center" vertical="center" wrapText="1"/>
    </xf>
    <xf numFmtId="0" fontId="5" fillId="5" borderId="2" applyAlignment="1" pivotButton="0" quotePrefix="0" xfId="0">
      <alignment horizontal="center" vertical="center" wrapText="1"/>
    </xf>
    <xf numFmtId="0" fontId="4" fillId="5" borderId="3" applyAlignment="1" pivotButton="0" quotePrefix="0" xfId="0">
      <alignment horizontal="center" vertical="center" wrapText="1"/>
    </xf>
    <xf numFmtId="0" fontId="6" fillId="6" borderId="1" applyAlignment="1" applyProtection="1" pivotButton="0" quotePrefix="0" xfId="0">
      <alignment horizontal="center" vertical="center" wrapText="1"/>
      <protection locked="0" hidden="0"/>
    </xf>
    <xf numFmtId="0" fontId="6" fillId="6" borderId="1" applyAlignment="1" applyProtection="1" pivotButton="0" quotePrefix="0" xfId="0">
      <alignment horizontal="center" vertical="center"/>
      <protection locked="0" hidden="0"/>
    </xf>
    <xf numFmtId="0" fontId="6" fillId="6" borderId="1" applyAlignment="1" pivotButton="0" quotePrefix="0" xfId="0">
      <alignment horizontal="center" vertical="center"/>
    </xf>
    <xf numFmtId="0" fontId="7" fillId="7" borderId="4" applyAlignment="1" pivotButton="0" quotePrefix="0" xfId="0">
      <alignment horizontal="center" vertical="center" wrapText="1"/>
    </xf>
    <xf numFmtId="0" fontId="8" fillId="7" borderId="5" applyAlignment="1" pivotButton="0" quotePrefix="0" xfId="0">
      <alignment horizontal="center" vertical="center" wrapText="1"/>
    </xf>
    <xf numFmtId="0" fontId="7" fillId="7" borderId="6" applyAlignment="1" pivotButton="0" quotePrefix="0" xfId="0">
      <alignment horizontal="center" vertical="center"/>
    </xf>
    <xf numFmtId="164" fontId="9" fillId="7" borderId="6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 wrapText="1"/>
    </xf>
    <xf numFmtId="0" fontId="7" fillId="2" borderId="6" applyAlignment="1" pivotButton="0" quotePrefix="0" xfId="0">
      <alignment horizontal="center" vertical="center"/>
    </xf>
    <xf numFmtId="164" fontId="9" fillId="2" borderId="6" applyAlignment="1" pivotButton="0" quotePrefix="0" xfId="0">
      <alignment horizontal="center" vertical="center" wrapText="1"/>
    </xf>
    <xf numFmtId="0" fontId="7" fillId="8" borderId="6" applyAlignment="1" pivotButton="0" quotePrefix="0" xfId="0">
      <alignment horizontal="center" vertical="center" wrapText="1"/>
    </xf>
    <xf numFmtId="0" fontId="7" fillId="8" borderId="6" applyAlignment="1" pivotButton="0" quotePrefix="0" xfId="0">
      <alignment horizontal="center" vertical="center"/>
    </xf>
    <xf numFmtId="164" fontId="9" fillId="8" borderId="6" applyAlignment="1" pivotButton="0" quotePrefix="0" xfId="0">
      <alignment horizontal="center" vertical="center" wrapText="1"/>
    </xf>
    <xf numFmtId="0" fontId="10" fillId="5" borderId="2" applyAlignment="1" pivotButton="0" quotePrefix="0" xfId="0">
      <alignment horizontal="center" vertical="center" wrapText="1"/>
    </xf>
    <xf numFmtId="0" fontId="11" fillId="9" borderId="2" applyAlignment="1" pivotButton="0" quotePrefix="0" xfId="0">
      <alignment horizontal="center" vertical="center" wrapText="1"/>
    </xf>
    <xf numFmtId="0" fontId="10" fillId="9" borderId="2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 wrapText="1"/>
    </xf>
    <xf numFmtId="0" fontId="10" fillId="5" borderId="1" applyAlignment="1" pivotButton="0" quotePrefix="0" xfId="0">
      <alignment horizontal="center" vertical="center" wrapText="1"/>
    </xf>
    <xf numFmtId="0" fontId="11" fillId="9" borderId="1" applyAlignment="1" pivotButton="0" quotePrefix="0" xfId="0">
      <alignment horizontal="center" vertical="center" wrapText="1"/>
    </xf>
    <xf numFmtId="0" fontId="10" fillId="9" borderId="1" applyAlignment="1" pivotButton="0" quotePrefix="0" xfId="0">
      <alignment horizontal="center" vertical="center" wrapText="1"/>
    </xf>
    <xf numFmtId="164" fontId="7" fillId="7" borderId="6" applyAlignment="1" pivotButton="0" quotePrefix="0" xfId="0">
      <alignment horizontal="center" vertical="center"/>
    </xf>
    <xf numFmtId="164" fontId="7" fillId="7" borderId="6" applyAlignment="1" pivotButton="0" quotePrefix="0" xfId="0">
      <alignment horizontal="center" vertical="center" wrapText="1"/>
    </xf>
    <xf numFmtId="165" fontId="7" fillId="7" borderId="6" applyAlignment="1" pivotButton="0" quotePrefix="0" xfId="0">
      <alignment horizontal="center" vertical="center"/>
    </xf>
    <xf numFmtId="164" fontId="7" fillId="2" borderId="6" applyAlignment="1" pivotButton="0" quotePrefix="0" xfId="0">
      <alignment horizontal="center" vertical="center" wrapText="1"/>
    </xf>
    <xf numFmtId="165" fontId="7" fillId="2" borderId="6" applyAlignment="1" pivotButton="0" quotePrefix="0" xfId="0">
      <alignment horizontal="center" vertical="center"/>
    </xf>
    <xf numFmtId="164" fontId="7" fillId="8" borderId="6" applyAlignment="1" pivotButton="0" quotePrefix="0" xfId="0">
      <alignment horizontal="center" vertical="center" wrapText="1"/>
    </xf>
    <xf numFmtId="165" fontId="7" fillId="8" borderId="6" applyAlignment="1" pivotButton="0" quotePrefix="0" xfId="0">
      <alignment horizontal="center" vertical="center"/>
    </xf>
    <xf numFmtId="0" fontId="12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left" vertical="center" wrapText="1"/>
    </xf>
    <xf numFmtId="0" fontId="3" fillId="2" borderId="0" applyAlignment="1" pivotButton="0" quotePrefix="0" xfId="0">
      <alignment horizontal="left" vertical="center" wrapText="1"/>
    </xf>
    <xf numFmtId="0" fontId="10" fillId="5" borderId="3" applyAlignment="1" pivotButton="0" quotePrefix="0" xfId="0">
      <alignment horizontal="center" vertical="center" wrapText="1"/>
    </xf>
    <xf numFmtId="0" fontId="13" fillId="2" borderId="0" applyAlignment="1" pivotButton="0" quotePrefix="0" xfId="0">
      <alignment vertical="center"/>
    </xf>
    <xf numFmtId="166" fontId="14" fillId="2" borderId="6" applyAlignment="1" pivotButton="0" quotePrefix="0" xfId="0">
      <alignment horizontal="center" vertical="center" wrapText="1"/>
    </xf>
    <xf numFmtId="164" fontId="8" fillId="7" borderId="6" applyAlignment="1" pivotButton="0" quotePrefix="0" xfId="0">
      <alignment horizontal="center" vertical="center"/>
    </xf>
    <xf numFmtId="10" fontId="8" fillId="7" borderId="6" applyAlignment="1" pivotButton="0" quotePrefix="0" xfId="0">
      <alignment horizontal="center" vertical="center"/>
    </xf>
    <xf numFmtId="166" fontId="7" fillId="2" borderId="6" applyAlignment="1" pivotButton="0" quotePrefix="0" xfId="0">
      <alignment horizontal="center" vertical="center" wrapText="1"/>
    </xf>
    <xf numFmtId="164" fontId="7" fillId="2" borderId="6" applyAlignment="1" pivotButton="0" quotePrefix="0" xfId="0">
      <alignment horizontal="center" vertical="center"/>
    </xf>
    <xf numFmtId="10" fontId="7" fillId="2" borderId="6" applyAlignment="1" pivotButton="0" quotePrefix="0" xfId="0">
      <alignment horizontal="center" vertical="center"/>
    </xf>
    <xf numFmtId="164" fontId="15" fillId="10" borderId="6" applyAlignment="1" pivotButton="0" quotePrefix="0" xfId="0">
      <alignment horizontal="center" vertical="center" wrapText="1"/>
    </xf>
    <xf numFmtId="166" fontId="7" fillId="8" borderId="6" applyAlignment="1" pivotButton="0" quotePrefix="0" xfId="0">
      <alignment horizontal="center" vertical="center" wrapText="1"/>
    </xf>
    <xf numFmtId="164" fontId="7" fillId="8" borderId="6" applyAlignment="1" pivotButton="0" quotePrefix="0" xfId="0">
      <alignment horizontal="center" vertical="center"/>
    </xf>
    <xf numFmtId="10" fontId="7" fillId="8" borderId="6" applyAlignment="1" pivotButton="0" quotePrefix="0" xfId="0">
      <alignment horizontal="center" vertical="center"/>
    </xf>
    <xf numFmtId="164" fontId="14" fillId="10" borderId="6" applyAlignment="1" pivotButton="0" quotePrefix="0" xfId="0">
      <alignment horizontal="center" vertical="center" wrapText="1"/>
    </xf>
    <xf numFmtId="164" fontId="14" fillId="2" borderId="6" applyAlignment="1" pivotButton="0" quotePrefix="0" xfId="0">
      <alignment horizontal="center" vertical="center" wrapText="1"/>
    </xf>
    <xf numFmtId="164" fontId="8" fillId="2" borderId="6" applyAlignment="1" pivotButton="0" quotePrefix="0" xfId="0">
      <alignment horizontal="center" vertical="center" wrapText="1"/>
    </xf>
    <xf numFmtId="0" fontId="13" fillId="0" borderId="0" applyAlignment="1" pivotButton="0" quotePrefix="0" xfId="0">
      <alignment vertical="center"/>
    </xf>
    <xf numFmtId="0" fontId="13" fillId="0" borderId="0" applyAlignment="1" pivotButton="0" quotePrefix="0" xfId="0">
      <alignment horizontal="left" vertical="center"/>
    </xf>
    <xf numFmtId="164" fontId="0" fillId="0" borderId="0" applyAlignment="1" pivotButton="0" quotePrefix="0" xfId="0">
      <alignment horizontal="center" vertical="center"/>
    </xf>
    <xf numFmtId="167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left" vertical="center"/>
    </xf>
    <xf numFmtId="0" fontId="16" fillId="2" borderId="0" applyAlignment="1" pivotButton="0" quotePrefix="0" xfId="0">
      <alignment horizontal="center" vertical="center"/>
    </xf>
    <xf numFmtId="0" fontId="15" fillId="4" borderId="0" applyAlignment="1" pivotButton="0" quotePrefix="0" xfId="0">
      <alignment horizontal="left" vertical="center" wrapText="1"/>
    </xf>
    <xf numFmtId="0" fontId="6" fillId="11" borderId="7" applyAlignment="1" applyProtection="1" pivotButton="0" quotePrefix="0" xfId="0">
      <alignment horizontal="center" vertical="center" wrapText="1"/>
      <protection locked="0" hidden="0"/>
    </xf>
    <xf numFmtId="0" fontId="11" fillId="11" borderId="7" applyAlignment="1" applyProtection="1" pivotButton="0" quotePrefix="0" xfId="0">
      <alignment horizontal="center" vertical="center" wrapText="1"/>
      <protection locked="0" hidden="0"/>
    </xf>
    <xf numFmtId="0" fontId="17" fillId="0" borderId="8" applyAlignment="1" pivotButton="0" quotePrefix="0" xfId="0">
      <alignment horizontal="center" vertical="center"/>
    </xf>
    <xf numFmtId="0" fontId="18" fillId="0" borderId="8" applyAlignment="1" pivotButton="0" quotePrefix="0" xfId="0">
      <alignment horizontal="center" vertical="center"/>
    </xf>
    <xf numFmtId="0" fontId="19" fillId="12" borderId="8" applyAlignment="1" applyProtection="1" pivotButton="0" quotePrefix="0" xfId="0">
      <alignment horizontal="center" vertical="center"/>
      <protection locked="0" hidden="0"/>
    </xf>
    <xf numFmtId="0" fontId="17" fillId="13" borderId="8" applyAlignment="1" pivotButton="0" quotePrefix="0" xfId="0">
      <alignment horizontal="center" vertical="center"/>
    </xf>
    <xf numFmtId="0" fontId="18" fillId="13" borderId="8" applyAlignment="1" pivotButton="0" quotePrefix="0" xfId="0">
      <alignment horizontal="center" vertical="center"/>
    </xf>
    <xf numFmtId="0" fontId="19" fillId="13" borderId="8" applyAlignment="1" applyProtection="1" pivotButton="0" quotePrefix="0" xfId="0">
      <alignment horizontal="center" vertical="center"/>
      <protection locked="0" hidden="0"/>
    </xf>
    <xf numFmtId="0" fontId="19" fillId="12" borderId="9" applyAlignment="1" applyProtection="1" pivotButton="0" quotePrefix="0" xfId="0">
      <alignment horizontal="center" vertical="center"/>
      <protection locked="0" hidden="0"/>
    </xf>
    <xf numFmtId="0" fontId="17" fillId="13" borderId="10" applyAlignment="1" pivotButton="0" quotePrefix="0" xfId="0">
      <alignment horizontal="center" vertical="center"/>
    </xf>
    <xf numFmtId="0" fontId="18" fillId="13" borderId="10" applyAlignment="1" pivotButton="0" quotePrefix="0" xfId="0">
      <alignment horizontal="center" vertical="center"/>
    </xf>
    <xf numFmtId="0" fontId="19" fillId="13" borderId="11" applyAlignment="1" applyProtection="1" pivotButton="0" quotePrefix="0" xfId="0">
      <alignment horizontal="center" vertical="center"/>
      <protection locked="0" hidden="0"/>
    </xf>
    <xf numFmtId="0" fontId="19" fillId="13" borderId="12" applyAlignment="1" applyProtection="1" pivotButton="0" quotePrefix="0" xfId="0">
      <alignment horizontal="center" vertical="center"/>
      <protection locked="0" hidden="0"/>
    </xf>
    <xf numFmtId="0" fontId="13" fillId="2" borderId="0" applyAlignment="1" pivotButton="0" quotePrefix="0" xfId="0">
      <alignment horizontal="left" vertical="center"/>
    </xf>
    <xf numFmtId="0" fontId="11" fillId="5" borderId="13" applyAlignment="1" applyProtection="1" pivotButton="0" quotePrefix="0" xfId="0">
      <alignment horizontal="center" vertical="center" wrapText="1"/>
      <protection locked="0" hidden="0"/>
    </xf>
    <xf numFmtId="0" fontId="11" fillId="6" borderId="14" applyAlignment="1" applyProtection="1" pivotButton="0" quotePrefix="0" xfId="0">
      <alignment horizontal="center" vertical="center" wrapText="1"/>
      <protection locked="0" hidden="0"/>
    </xf>
    <xf numFmtId="0" fontId="11" fillId="6" borderId="7" applyAlignment="1" applyProtection="1" pivotButton="0" quotePrefix="0" xfId="0">
      <alignment horizontal="center" vertical="center" wrapText="1"/>
      <protection locked="0" hidden="0"/>
    </xf>
    <xf numFmtId="0" fontId="11" fillId="6" borderId="7" applyAlignment="1" applyProtection="1" pivotButton="0" quotePrefix="0" xfId="0">
      <alignment horizontal="center" vertical="center"/>
      <protection locked="0" hidden="0"/>
    </xf>
    <xf numFmtId="0" fontId="11" fillId="6" borderId="7" applyAlignment="1" pivotButton="0" quotePrefix="0" xfId="0">
      <alignment horizontal="center" vertical="center"/>
    </xf>
    <xf numFmtId="0" fontId="6" fillId="6" borderId="7" applyAlignment="1" pivotButton="0" quotePrefix="0" xfId="0">
      <alignment horizontal="center" vertical="center" wrapText="1"/>
    </xf>
    <xf numFmtId="168" fontId="20" fillId="12" borderId="15" applyAlignment="1" applyProtection="1" pivotButton="0" quotePrefix="0" xfId="0">
      <alignment horizontal="center" vertical="center"/>
      <protection locked="0" hidden="0"/>
    </xf>
    <xf numFmtId="168" fontId="20" fillId="12" borderId="8" applyAlignment="1" applyProtection="1" pivotButton="0" quotePrefix="0" xfId="0">
      <alignment horizontal="center" vertical="center"/>
      <protection locked="0" hidden="0"/>
    </xf>
    <xf numFmtId="168" fontId="20" fillId="0" borderId="8" applyAlignment="1" pivotButton="0" quotePrefix="0" xfId="0">
      <alignment horizontal="center" vertical="center"/>
    </xf>
    <xf numFmtId="0" fontId="19" fillId="13" borderId="9" applyAlignment="1" applyProtection="1" pivotButton="0" quotePrefix="0" xfId="0">
      <alignment horizontal="center" vertical="center"/>
      <protection locked="0" hidden="0"/>
    </xf>
    <xf numFmtId="168" fontId="20" fillId="13" borderId="15" applyAlignment="1" applyProtection="1" pivotButton="0" quotePrefix="0" xfId="0">
      <alignment horizontal="center" vertical="center"/>
      <protection locked="0" hidden="0"/>
    </xf>
    <xf numFmtId="168" fontId="20" fillId="13" borderId="8" applyAlignment="1" applyProtection="1" pivotButton="0" quotePrefix="0" xfId="0">
      <alignment horizontal="center" vertical="center"/>
      <protection locked="0" hidden="0"/>
    </xf>
    <xf numFmtId="168" fontId="20" fillId="13" borderId="8" applyAlignment="1" pivotButton="0" quotePrefix="0" xfId="0">
      <alignment horizontal="center" vertical="center"/>
    </xf>
    <xf numFmtId="168" fontId="20" fillId="13" borderId="16" applyAlignment="1" applyProtection="1" pivotButton="0" quotePrefix="0" xfId="0">
      <alignment horizontal="center" vertical="center"/>
      <protection locked="0" hidden="0"/>
    </xf>
    <xf numFmtId="168" fontId="20" fillId="13" borderId="11" applyAlignment="1" applyProtection="1" pivotButton="0" quotePrefix="0" xfId="0">
      <alignment horizontal="center" vertical="center"/>
      <protection locked="0" hidden="0"/>
    </xf>
    <xf numFmtId="168" fontId="20" fillId="13" borderId="11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164" fontId="0" fillId="2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16" fillId="2" borderId="0" applyAlignment="1" pivotButton="0" quotePrefix="0" xfId="0">
      <alignment vertical="center"/>
    </xf>
    <xf numFmtId="0" fontId="15" fillId="4" borderId="0" applyAlignment="1" pivotButton="0" quotePrefix="0" xfId="0">
      <alignment vertical="center" wrapText="1"/>
    </xf>
    <xf numFmtId="0" fontId="11" fillId="6" borderId="17" applyAlignment="1" pivotButton="0" quotePrefix="0" xfId="0">
      <alignment horizontal="center" vertical="center"/>
    </xf>
    <xf numFmtId="0" fontId="11" fillId="14" borderId="13" applyAlignment="1" pivotButton="0" quotePrefix="0" xfId="0">
      <alignment horizontal="center" vertical="center" wrapText="1"/>
    </xf>
    <xf numFmtId="0" fontId="6" fillId="14" borderId="13" applyAlignment="1" pivotButton="0" quotePrefix="0" xfId="0">
      <alignment horizontal="center" vertical="center" wrapText="1"/>
    </xf>
    <xf numFmtId="0" fontId="6" fillId="14" borderId="7" applyAlignment="1" applyProtection="1" pivotButton="0" quotePrefix="0" xfId="0">
      <alignment horizontal="center" vertical="center" wrapText="1"/>
      <protection locked="0" hidden="0"/>
    </xf>
    <xf numFmtId="0" fontId="11" fillId="14" borderId="18" applyAlignment="1" applyProtection="1" pivotButton="0" quotePrefix="0" xfId="0">
      <alignment horizontal="center" vertical="center" wrapText="1"/>
      <protection locked="0" hidden="0"/>
    </xf>
    <xf numFmtId="0" fontId="7" fillId="15" borderId="19" applyAlignment="1" applyProtection="1" pivotButton="0" quotePrefix="0" xfId="0">
      <alignment horizontal="center" vertical="center" wrapText="1"/>
      <protection locked="0" hidden="0"/>
    </xf>
    <xf numFmtId="168" fontId="20" fillId="12" borderId="20" applyAlignment="1" applyProtection="1" pivotButton="0" quotePrefix="0" xfId="0">
      <alignment horizontal="center" vertical="center"/>
      <protection locked="0" hidden="0"/>
    </xf>
    <xf numFmtId="168" fontId="20" fillId="12" borderId="9" applyAlignment="1" applyProtection="1" pivotButton="0" quotePrefix="0" xfId="0">
      <alignment horizontal="center" vertical="center" wrapText="1"/>
      <protection locked="0" hidden="0"/>
    </xf>
    <xf numFmtId="168" fontId="20" fillId="12" borderId="8" applyAlignment="1" applyProtection="1" pivotButton="0" quotePrefix="0" xfId="0">
      <alignment horizontal="center" vertical="center" wrapText="1"/>
      <protection locked="0" hidden="0"/>
    </xf>
    <xf numFmtId="168" fontId="20" fillId="12" borderId="21" applyAlignment="1" applyProtection="1" pivotButton="0" quotePrefix="0" xfId="0">
      <alignment horizontal="center" vertical="center" wrapText="1"/>
      <protection locked="0" hidden="0"/>
    </xf>
    <xf numFmtId="168" fontId="20" fillId="16" borderId="22" applyAlignment="1" applyProtection="1" pivotButton="0" quotePrefix="0" xfId="0">
      <alignment horizontal="center" vertical="center" wrapText="1"/>
      <protection locked="0" hidden="0"/>
    </xf>
    <xf numFmtId="168" fontId="20" fillId="13" borderId="20" applyAlignment="1" applyProtection="1" pivotButton="0" quotePrefix="0" xfId="0">
      <alignment horizontal="center" vertical="center"/>
      <protection locked="0" hidden="0"/>
    </xf>
    <xf numFmtId="168" fontId="20" fillId="13" borderId="9" applyAlignment="1" applyProtection="1" pivotButton="0" quotePrefix="0" xfId="0">
      <alignment horizontal="center" vertical="center" wrapText="1"/>
      <protection locked="0" hidden="0"/>
    </xf>
    <xf numFmtId="168" fontId="20" fillId="13" borderId="8" applyAlignment="1" applyProtection="1" pivotButton="0" quotePrefix="0" xfId="0">
      <alignment horizontal="center" vertical="center" wrapText="1"/>
      <protection locked="0" hidden="0"/>
    </xf>
    <xf numFmtId="168" fontId="20" fillId="13" borderId="21" applyAlignment="1" applyProtection="1" pivotButton="0" quotePrefix="0" xfId="0">
      <alignment horizontal="center" vertical="center" wrapText="1"/>
      <protection locked="0" hidden="0"/>
    </xf>
    <xf numFmtId="168" fontId="20" fillId="13" borderId="23" applyAlignment="1" applyProtection="1" pivotButton="0" quotePrefix="0" xfId="0">
      <alignment horizontal="center" vertical="center"/>
      <protection locked="0" hidden="0"/>
    </xf>
    <xf numFmtId="168" fontId="20" fillId="13" borderId="24" applyAlignment="1" applyProtection="1" pivotButton="0" quotePrefix="0" xfId="0">
      <alignment horizontal="center" vertical="center" wrapText="1"/>
      <protection locked="0" hidden="0"/>
    </xf>
    <xf numFmtId="168" fontId="20" fillId="13" borderId="11" applyAlignment="1" applyProtection="1" pivotButton="0" quotePrefix="0" xfId="0">
      <alignment horizontal="center" vertical="center" wrapText="1"/>
      <protection locked="0" hidden="0"/>
    </xf>
    <xf numFmtId="168" fontId="20" fillId="13" borderId="25" applyAlignment="1" applyProtection="1" pivotButton="0" quotePrefix="0" xfId="0">
      <alignment horizontal="center" vertical="center" wrapText="1"/>
      <protection locked="0" hidden="0"/>
    </xf>
    <xf numFmtId="168" fontId="20" fillId="16" borderId="26" applyAlignment="1" applyProtection="1" pivotButton="0" quotePrefix="0" xfId="0">
      <alignment horizontal="center" vertical="center" wrapText="1"/>
      <protection locked="0" hidden="0"/>
    </xf>
    <xf numFmtId="0" fontId="11" fillId="17" borderId="19" applyAlignment="1" applyProtection="1" pivotButton="0" quotePrefix="0" xfId="0">
      <alignment horizontal="center" vertical="center" wrapText="1"/>
      <protection locked="0" hidden="0"/>
    </xf>
    <xf numFmtId="0" fontId="11" fillId="9" borderId="19" applyAlignment="1" applyProtection="1" pivotButton="0" quotePrefix="0" xfId="0">
      <alignment horizontal="center" vertical="center" wrapText="1"/>
      <protection locked="0" hidden="0"/>
    </xf>
    <xf numFmtId="0" fontId="11" fillId="11" borderId="27" applyAlignment="1" pivotButton="0" quotePrefix="0" xfId="0">
      <alignment horizontal="center" vertical="center"/>
    </xf>
    <xf numFmtId="0" fontId="13" fillId="2" borderId="0" applyAlignment="1" pivotButton="0" quotePrefix="0" xfId="0">
      <alignment vertical="center"/>
    </xf>
    <xf numFmtId="168" fontId="20" fillId="18" borderId="22" applyAlignment="1" applyProtection="1" pivotButton="0" quotePrefix="0" xfId="0">
      <alignment horizontal="center" vertical="center"/>
      <protection locked="0" hidden="0"/>
    </xf>
    <xf numFmtId="168" fontId="21" fillId="19" borderId="22" applyAlignment="1" applyProtection="1" pivotButton="0" quotePrefix="0" xfId="0">
      <alignment horizontal="center" vertical="center"/>
      <protection locked="0" hidden="0"/>
    </xf>
    <xf numFmtId="0" fontId="22" fillId="0" borderId="28" applyAlignment="1" pivotButton="0" quotePrefix="0" xfId="0">
      <alignment vertical="center"/>
    </xf>
    <xf numFmtId="0" fontId="22" fillId="13" borderId="28" applyAlignment="1" pivotButton="0" quotePrefix="0" xfId="0">
      <alignment vertical="center"/>
    </xf>
    <xf numFmtId="168" fontId="20" fillId="18" borderId="29" applyAlignment="1" applyProtection="1" pivotButton="0" quotePrefix="0" xfId="0">
      <alignment horizontal="center" vertical="center"/>
      <protection locked="0" hidden="0"/>
    </xf>
    <xf numFmtId="168" fontId="21" fillId="19" borderId="30" applyAlignment="1" applyProtection="1" pivotButton="0" quotePrefix="0" xfId="0">
      <alignment horizontal="center" vertical="center"/>
      <protection locked="0" hidden="0"/>
    </xf>
    <xf numFmtId="0" fontId="22" fillId="13" borderId="31" applyAlignment="1" pivotButton="0" quotePrefix="0" xfId="0">
      <alignment vertical="center"/>
    </xf>
    <xf numFmtId="167" fontId="0" fillId="2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left" vertical="center"/>
    </xf>
    <xf numFmtId="0" fontId="23" fillId="4" borderId="0" applyAlignment="1" pivotButton="0" quotePrefix="0" xfId="0">
      <alignment horizontal="left" vertical="center"/>
    </xf>
    <xf numFmtId="0" fontId="0" fillId="20" borderId="0" applyAlignment="1" pivotButton="0" quotePrefix="0" xfId="0">
      <alignment vertical="center"/>
    </xf>
    <xf numFmtId="0" fontId="24" fillId="20" borderId="0" applyAlignment="1" pivotButton="0" quotePrefix="0" xfId="0">
      <alignment horizontal="center" vertical="center"/>
    </xf>
    <xf numFmtId="0" fontId="25" fillId="20" borderId="0" applyAlignment="1" pivotButton="0" quotePrefix="0" xfId="0">
      <alignment horizontal="left" vertical="center"/>
    </xf>
    <xf numFmtId="0" fontId="26" fillId="20" borderId="0" applyAlignment="1" pivotButton="0" quotePrefix="0" xfId="0">
      <alignment horizontal="center" vertical="center"/>
    </xf>
    <xf numFmtId="0" fontId="0" fillId="4" borderId="0" applyAlignment="1" pivotButton="0" quotePrefix="0" xfId="0">
      <alignment vertical="center"/>
    </xf>
    <xf numFmtId="0" fontId="27" fillId="2" borderId="0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28" fillId="21" borderId="0" applyAlignment="1" pivotButton="0" quotePrefix="0" xfId="0">
      <alignment horizontal="left" vertical="center" wrapText="1"/>
    </xf>
    <xf numFmtId="0" fontId="10" fillId="21" borderId="0" applyAlignment="1" pivotButton="0" quotePrefix="0" xfId="0">
      <alignment horizontal="left" vertical="center" wrapText="1"/>
    </xf>
    <xf numFmtId="0" fontId="0" fillId="0" borderId="0" pivotButton="0" quotePrefix="0" xfId="0"/>
    <xf numFmtId="164" fontId="0" fillId="0" borderId="0" applyAlignment="1" pivotButton="0" quotePrefix="0" xfId="0">
      <alignment horizontal="center" vertical="center"/>
    </xf>
    <xf numFmtId="167" fontId="0" fillId="0" borderId="0" applyAlignment="1" pivotButton="0" quotePrefix="0" xfId="0">
      <alignment horizontal="center" vertical="center"/>
    </xf>
    <xf numFmtId="168" fontId="20" fillId="12" borderId="15" applyAlignment="1" applyProtection="1" pivotButton="0" quotePrefix="0" xfId="0">
      <alignment horizontal="center" vertical="center"/>
      <protection locked="0" hidden="0"/>
    </xf>
    <xf numFmtId="168" fontId="20" fillId="12" borderId="8" applyAlignment="1" applyProtection="1" pivotButton="0" quotePrefix="0" xfId="0">
      <alignment horizontal="center" vertical="center"/>
      <protection locked="0" hidden="0"/>
    </xf>
    <xf numFmtId="168" fontId="20" fillId="0" borderId="8" applyAlignment="1" pivotButton="0" quotePrefix="0" xfId="0">
      <alignment horizontal="center" vertical="center"/>
    </xf>
    <xf numFmtId="168" fontId="20" fillId="12" borderId="20" applyAlignment="1" applyProtection="1" pivotButton="0" quotePrefix="0" xfId="0">
      <alignment horizontal="center" vertical="center"/>
      <protection locked="0" hidden="0"/>
    </xf>
    <xf numFmtId="168" fontId="20" fillId="12" borderId="9" applyAlignment="1" applyProtection="1" pivotButton="0" quotePrefix="0" xfId="0">
      <alignment horizontal="center" vertical="center" wrapText="1"/>
      <protection locked="0" hidden="0"/>
    </xf>
    <xf numFmtId="168" fontId="20" fillId="12" borderId="8" applyAlignment="1" applyProtection="1" pivotButton="0" quotePrefix="0" xfId="0">
      <alignment horizontal="center" vertical="center" wrapText="1"/>
      <protection locked="0" hidden="0"/>
    </xf>
    <xf numFmtId="168" fontId="20" fillId="12" borderId="21" applyAlignment="1" applyProtection="1" pivotButton="0" quotePrefix="0" xfId="0">
      <alignment horizontal="center" vertical="center" wrapText="1"/>
      <protection locked="0" hidden="0"/>
    </xf>
    <xf numFmtId="168" fontId="20" fillId="16" borderId="22" applyAlignment="1" applyProtection="1" pivotButton="0" quotePrefix="0" xfId="0">
      <alignment horizontal="center" vertical="center" wrapText="1"/>
      <protection locked="0" hidden="0"/>
    </xf>
    <xf numFmtId="168" fontId="20" fillId="18" borderId="22" applyAlignment="1" applyProtection="1" pivotButton="0" quotePrefix="0" xfId="0">
      <alignment horizontal="center" vertical="center"/>
      <protection locked="0" hidden="0"/>
    </xf>
    <xf numFmtId="168" fontId="21" fillId="19" borderId="22" applyAlignment="1" applyProtection="1" pivotButton="0" quotePrefix="0" xfId="0">
      <alignment horizontal="center" vertical="center"/>
      <protection locked="0" hidden="0"/>
    </xf>
    <xf numFmtId="168" fontId="20" fillId="13" borderId="15" applyAlignment="1" applyProtection="1" pivotButton="0" quotePrefix="0" xfId="0">
      <alignment horizontal="center" vertical="center"/>
      <protection locked="0" hidden="0"/>
    </xf>
    <xf numFmtId="168" fontId="20" fillId="13" borderId="8" applyAlignment="1" applyProtection="1" pivotButton="0" quotePrefix="0" xfId="0">
      <alignment horizontal="center" vertical="center"/>
      <protection locked="0" hidden="0"/>
    </xf>
    <xf numFmtId="168" fontId="20" fillId="13" borderId="8" applyAlignment="1" pivotButton="0" quotePrefix="0" xfId="0">
      <alignment horizontal="center" vertical="center"/>
    </xf>
    <xf numFmtId="168" fontId="20" fillId="13" borderId="20" applyAlignment="1" applyProtection="1" pivotButton="0" quotePrefix="0" xfId="0">
      <alignment horizontal="center" vertical="center"/>
      <protection locked="0" hidden="0"/>
    </xf>
    <xf numFmtId="168" fontId="20" fillId="13" borderId="9" applyAlignment="1" applyProtection="1" pivotButton="0" quotePrefix="0" xfId="0">
      <alignment horizontal="center" vertical="center" wrapText="1"/>
      <protection locked="0" hidden="0"/>
    </xf>
    <xf numFmtId="168" fontId="20" fillId="13" borderId="8" applyAlignment="1" applyProtection="1" pivotButton="0" quotePrefix="0" xfId="0">
      <alignment horizontal="center" vertical="center" wrapText="1"/>
      <protection locked="0" hidden="0"/>
    </xf>
    <xf numFmtId="168" fontId="20" fillId="13" borderId="21" applyAlignment="1" applyProtection="1" pivotButton="0" quotePrefix="0" xfId="0">
      <alignment horizontal="center" vertical="center" wrapText="1"/>
      <protection locked="0" hidden="0"/>
    </xf>
    <xf numFmtId="168" fontId="20" fillId="13" borderId="16" applyAlignment="1" applyProtection="1" pivotButton="0" quotePrefix="0" xfId="0">
      <alignment horizontal="center" vertical="center"/>
      <protection locked="0" hidden="0"/>
    </xf>
    <xf numFmtId="168" fontId="20" fillId="13" borderId="11" applyAlignment="1" applyProtection="1" pivotButton="0" quotePrefix="0" xfId="0">
      <alignment horizontal="center" vertical="center"/>
      <protection locked="0" hidden="0"/>
    </xf>
    <xf numFmtId="168" fontId="20" fillId="13" borderId="11" applyAlignment="1" pivotButton="0" quotePrefix="0" xfId="0">
      <alignment horizontal="center" vertical="center"/>
    </xf>
    <xf numFmtId="168" fontId="20" fillId="13" borderId="23" applyAlignment="1" applyProtection="1" pivotButton="0" quotePrefix="0" xfId="0">
      <alignment horizontal="center" vertical="center"/>
      <protection locked="0" hidden="0"/>
    </xf>
    <xf numFmtId="168" fontId="20" fillId="13" borderId="24" applyAlignment="1" applyProtection="1" pivotButton="0" quotePrefix="0" xfId="0">
      <alignment horizontal="center" vertical="center" wrapText="1"/>
      <protection locked="0" hidden="0"/>
    </xf>
    <xf numFmtId="168" fontId="20" fillId="13" borderId="11" applyAlignment="1" applyProtection="1" pivotButton="0" quotePrefix="0" xfId="0">
      <alignment horizontal="center" vertical="center" wrapText="1"/>
      <protection locked="0" hidden="0"/>
    </xf>
    <xf numFmtId="168" fontId="20" fillId="13" borderId="25" applyAlignment="1" applyProtection="1" pivotButton="0" quotePrefix="0" xfId="0">
      <alignment horizontal="center" vertical="center" wrapText="1"/>
      <protection locked="0" hidden="0"/>
    </xf>
    <xf numFmtId="168" fontId="20" fillId="16" borderId="26" applyAlignment="1" applyProtection="1" pivotButton="0" quotePrefix="0" xfId="0">
      <alignment horizontal="center" vertical="center" wrapText="1"/>
      <protection locked="0" hidden="0"/>
    </xf>
    <xf numFmtId="168" fontId="20" fillId="18" borderId="29" applyAlignment="1" applyProtection="1" pivotButton="0" quotePrefix="0" xfId="0">
      <alignment horizontal="center" vertical="center"/>
      <protection locked="0" hidden="0"/>
    </xf>
    <xf numFmtId="168" fontId="21" fillId="19" borderId="30" applyAlignment="1" applyProtection="1" pivotButton="0" quotePrefix="0" xfId="0">
      <alignment horizontal="center" vertical="center"/>
      <protection locked="0" hidden="0"/>
    </xf>
    <xf numFmtId="164" fontId="0" fillId="2" borderId="0" applyAlignment="1" pivotButton="0" quotePrefix="0" xfId="0">
      <alignment horizontal="center" vertical="center"/>
    </xf>
    <xf numFmtId="167" fontId="0" fillId="2" borderId="0" applyAlignment="1" pivotButton="0" quotePrefix="0" xfId="0">
      <alignment horizontal="center" vertical="center"/>
    </xf>
    <xf numFmtId="166" fontId="14" fillId="2" borderId="6" applyAlignment="1" pivotButton="0" quotePrefix="0" xfId="0">
      <alignment horizontal="center" vertical="center" wrapText="1"/>
    </xf>
    <xf numFmtId="164" fontId="8" fillId="7" borderId="6" applyAlignment="1" pivotButton="0" quotePrefix="0" xfId="0">
      <alignment horizontal="center" vertical="center"/>
    </xf>
    <xf numFmtId="166" fontId="7" fillId="2" borderId="6" applyAlignment="1" pivotButton="0" quotePrefix="0" xfId="0">
      <alignment horizontal="center" vertical="center" wrapText="1"/>
    </xf>
    <xf numFmtId="164" fontId="7" fillId="2" borderId="6" applyAlignment="1" pivotButton="0" quotePrefix="0" xfId="0">
      <alignment horizontal="center" vertical="center" wrapText="1"/>
    </xf>
    <xf numFmtId="164" fontId="7" fillId="2" borderId="6" applyAlignment="1" pivotButton="0" quotePrefix="0" xfId="0">
      <alignment horizontal="center" vertical="center"/>
    </xf>
    <xf numFmtId="164" fontId="15" fillId="10" borderId="6" applyAlignment="1" pivotButton="0" quotePrefix="0" xfId="0">
      <alignment horizontal="center" vertical="center" wrapText="1"/>
    </xf>
    <xf numFmtId="164" fontId="9" fillId="2" borderId="6" applyAlignment="1" pivotButton="0" quotePrefix="0" xfId="0">
      <alignment horizontal="center" vertical="center" wrapText="1"/>
    </xf>
    <xf numFmtId="166" fontId="7" fillId="8" borderId="6" applyAlignment="1" pivotButton="0" quotePrefix="0" xfId="0">
      <alignment horizontal="center" vertical="center" wrapText="1"/>
    </xf>
    <xf numFmtId="164" fontId="7" fillId="8" borderId="6" applyAlignment="1" pivotButton="0" quotePrefix="0" xfId="0">
      <alignment horizontal="center" vertical="center" wrapText="1"/>
    </xf>
    <xf numFmtId="164" fontId="7" fillId="8" borderId="6" applyAlignment="1" pivotButton="0" quotePrefix="0" xfId="0">
      <alignment horizontal="center" vertical="center"/>
    </xf>
    <xf numFmtId="164" fontId="14" fillId="10" borderId="6" applyAlignment="1" pivotButton="0" quotePrefix="0" xfId="0">
      <alignment horizontal="center" vertical="center" wrapText="1"/>
    </xf>
    <xf numFmtId="164" fontId="14" fillId="2" borderId="6" applyAlignment="1" pivotButton="0" quotePrefix="0" xfId="0">
      <alignment horizontal="center" vertical="center" wrapText="1"/>
    </xf>
    <xf numFmtId="164" fontId="8" fillId="2" borderId="6" applyAlignment="1" pivotButton="0" quotePrefix="0" xfId="0">
      <alignment horizontal="center" vertical="center" wrapText="1"/>
    </xf>
    <xf numFmtId="0" fontId="0" fillId="0" borderId="42" pivotButton="0" quotePrefix="0" xfId="0"/>
    <xf numFmtId="0" fontId="0" fillId="0" borderId="43" pivotButton="0" quotePrefix="0" xfId="0"/>
    <xf numFmtId="0" fontId="0" fillId="0" borderId="3" pivotButton="0" quotePrefix="0" xfId="0"/>
    <xf numFmtId="164" fontId="9" fillId="7" borderId="6" applyAlignment="1" pivotButton="0" quotePrefix="0" xfId="0">
      <alignment horizontal="center" vertical="center"/>
    </xf>
    <xf numFmtId="164" fontId="7" fillId="7" borderId="6" applyAlignment="1" pivotButton="0" quotePrefix="0" xfId="0">
      <alignment horizontal="center" vertical="center"/>
    </xf>
    <xf numFmtId="164" fontId="7" fillId="7" borderId="6" applyAlignment="1" pivotButton="0" quotePrefix="0" xfId="0">
      <alignment horizontal="center" vertical="center" wrapText="1"/>
    </xf>
    <xf numFmtId="165" fontId="7" fillId="7" borderId="6" applyAlignment="1" pivotButton="0" quotePrefix="0" xfId="0">
      <alignment horizontal="center" vertical="center"/>
    </xf>
    <xf numFmtId="165" fontId="7" fillId="2" borderId="6" applyAlignment="1" pivotButton="0" quotePrefix="0" xfId="0">
      <alignment horizontal="center" vertical="center"/>
    </xf>
    <xf numFmtId="164" fontId="9" fillId="8" borderId="6" applyAlignment="1" pivotButton="0" quotePrefix="0" xfId="0">
      <alignment horizontal="center" vertical="center" wrapText="1"/>
    </xf>
    <xf numFmtId="165" fontId="7" fillId="8" borderId="6" applyAlignment="1" pivotButton="0" quotePrefix="0" xfId="0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plotArea>
      <layout/>
      <areaChart>
        <grouping val="standard"/>
        <varyColors val="0"/>
        <ser>
          <idx val="0"/>
          <order val="0"/>
          <tx>
            <strRef>
              <f>工资总体结构分析!$C$5</f>
              <strCache>
                <ptCount val="1"/>
                <pt idx="0">
                  <v>税前薪酬成本额</v>
                </pt>
              </strCache>
            </strRef>
          </tx>
          <spPr>
            <a:gradFill xmlns:a="http://schemas.openxmlformats.org/drawingml/2006/main"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xmlns:a="http://schemas.openxmlformats.org/drawingml/2006/main">
              <a:noFill/>
              <a:prstDash val="solid"/>
            </a:ln>
          </spPr>
          <dLbls>
            <delete val="1"/>
          </dLbls>
          <cat>
            <strRef>
              <f>工资总体结构分析!$B$7:$B$14</f>
              <strCache>
                <ptCount val="8"/>
                <pt idx="0">
                  <v>基本工资</v>
                </pt>
                <pt idx="1">
                  <v>绩效工资</v>
                </pt>
                <pt idx="2">
                  <v>固定补贴</v>
                </pt>
                <pt idx="3">
                  <v>加班费</v>
                </pt>
                <pt idx="4">
                  <v>奖金/提成</v>
                </pt>
                <pt idx="5">
                  <v>社保（公司部分）</v>
                </pt>
                <pt idx="6">
                  <v>公积金（公司部分）</v>
                </pt>
                <pt idx="7">
                  <v>其它补贴</v>
                </pt>
              </strCache>
            </strRef>
          </cat>
          <val>
            <numRef>
              <f>工资总体结构分析!$C$7:$C$14</f>
              <numCache>
                <formatCode xml:space="preserve">0.00_ </formatCode>
                <ptCount val="8"/>
                <pt idx="0">
                  <v>106000</v>
                </pt>
                <pt idx="1">
                  <v>36000</v>
                </pt>
                <pt idx="2">
                  <v>13000</v>
                </pt>
                <pt idx="3">
                  <v>4400</v>
                </pt>
                <pt idx="4">
                  <v>21000</v>
                </pt>
                <pt idx="5">
                  <v>24200</v>
                </pt>
                <pt idx="6">
                  <v>8400</v>
                </pt>
                <pt idx="7">
                  <v>5800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axId val="10"/>
        <axId val="100"/>
      </areaChart>
      <lineChart>
        <grouping val="standard"/>
        <varyColors val="0"/>
        <ser>
          <idx val="1"/>
          <order val="1"/>
          <tx>
            <strRef>
              <f>工资总体结构分析!$D$5</f>
              <strCache>
                <ptCount val="1"/>
                <pt idx="0">
                  <v>占比</v>
                </pt>
              </strCache>
            </strRef>
          </tx>
          <spPr>
            <a:ln xmlns:a="http://schemas.openxmlformats.org/drawingml/2006/main" w="34925" cap="rnd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</spPr>
          <marker>
            <symbol val="circle"/>
            <size val="6"/>
            <spPr>
              <a:solidFill xmlns:a="http://schemas.openxmlformats.org/drawingml/2006/main">
                <a:schemeClr val="bg2"/>
              </a:solidFill>
              <a:ln xmlns:a="http://schemas.openxmlformats.org/drawingml/2006/main" w="9525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  <a:round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0" vertOverflow="ellipsis" vert="horz" wrap="square" lIns="38100" tIns="19050" rIns="38100" bIns="19050" anchor="ctr" anchorCtr="1"/>
              <a:lstStyle xmlns:a="http://schemas.openxmlformats.org/drawingml/2006/main"/>
              <a:p xmlns:a="http://schemas.openxmlformats.org/drawingml/2006/main">
                <a:pPr>
                  <a:defRPr lang="zh-CN" sz="900" b="0" i="0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</a:p>
            </txPr>
            <dLblPos val="t"/>
            <showLegendKey val="0"/>
            <showVal val="1"/>
            <showCatName val="0"/>
            <showSerName val="0"/>
            <showPercent val="0"/>
            <showBubbleSize val="0"/>
            <showLeaderLines val="0"/>
          </dLbls>
          <cat>
            <multiLvlStrRef>
              <multiLvlStrCache>
                <lvl>
                  <pt idx="0">
                    <v>基本工资</v>
                  </pt>
                  <pt idx="1">
                    <v>绩效工资</v>
                  </pt>
                  <pt idx="2">
                    <v>固定补贴</v>
                  </pt>
                  <pt idx="3">
                    <v>加班费</v>
                  </pt>
                  <pt idx="4">
                    <v>奖金/提成</v>
                  </pt>
                  <pt idx="5">
                    <v>社保（公司部分）</v>
                  </pt>
                  <pt idx="6">
                    <v>公积金（公司部分）</v>
                  </pt>
                  <pt idx="7">
                    <v>其它补贴</v>
                  </pt>
                </lvl>
                <lvl>
                  <pt idx="0">
                    <v>1</v>
                  </pt>
                  <pt idx="1">
                    <v>2</v>
                  </pt>
                  <pt idx="2">
                    <v>3</v>
                  </pt>
                  <pt idx="3">
                    <v>4</v>
                  </pt>
                  <pt idx="4">
                    <v>5</v>
                  </pt>
                  <pt idx="5">
                    <v>6</v>
                  </pt>
                  <pt idx="6">
                    <v>7</v>
                  </pt>
                  <pt idx="7">
                    <v>8</v>
                  </pt>
                </lvl>
              </multiLvlStrCache>
              <f>工资总体结构分析!$A$7:$B$14</f>
            </multiLvlStrRef>
          </cat>
          <val>
            <numRef>
              <f>工资总体结构分析!$D$7:$D$14</f>
              <numCache>
                <formatCode>0.00%</formatCode>
                <ptCount val="8"/>
                <pt idx="0">
                  <v>0.484460694698355</v>
                </pt>
                <pt idx="1">
                  <v>0.164533820840951</v>
                </pt>
                <pt idx="2">
                  <v>0.0594149908592322</v>
                </pt>
                <pt idx="3">
                  <v>0.020109689213894</v>
                </pt>
                <pt idx="4">
                  <v>0.0959780621572212</v>
                </pt>
                <pt idx="5">
                  <v>0.110603290676417</v>
                </pt>
                <pt idx="6">
                  <v>0.0383912248628885</v>
                </pt>
                <pt idx="7">
                  <v>0.026508226691042</v>
                </pt>
              </numCache>
            </numRef>
          </val>
          <smooth val="0"/>
        </ser>
        <dLbls>
          <showLegendKey val="0"/>
          <showVal val="1"/>
          <showCatName val="0"/>
          <showSerName val="0"/>
          <showPercent val="0"/>
          <showBubbleSize val="0"/>
        </dLbls>
        <marker val="1"/>
        <smooth val="0"/>
        <axId val="395535466"/>
        <axId val="91965848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  <catAx>
        <axId val="395535466"/>
        <scaling>
          <orientation val="minMax"/>
        </scaling>
        <delete val="1"/>
        <axPos val="b"/>
        <majorTickMark val="none"/>
        <minorTickMark val="none"/>
        <tickLblPos val="nextTo"/>
        <txPr>
          <a:bodyPr xmlns:a="http://schemas.openxmlformats.org/drawingml/2006/main" rot="-6000000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900" b="0" i="0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</a:p>
        </txPr>
        <crossAx val="919658480"/>
        <crosses val="autoZero"/>
        <auto val="1"/>
        <lblAlgn val="ctr"/>
        <lblOffset val="100"/>
        <noMultiLvlLbl val="0"/>
      </catAx>
      <valAx>
        <axId val="919658480"/>
        <scaling>
          <orientation val="minMax"/>
        </scaling>
        <delete val="0"/>
        <axPos val="r"/>
        <numFmt formatCode="0.00%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900" b="0" i="0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</a:p>
        </txPr>
        <crossAx val="395535466"/>
        <crosses val="max"/>
        <crossBetween val="between"/>
      </valAx>
    </plotArea>
    <legend>
      <legendPos val="b"/>
      <layout/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0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lang="zh-CN" sz="900" b="0" i="0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</a:p>
      </txPr>
    </legend>
    <plotVisOnly val="1"/>
    <dispBlanksAs val="gap"/>
  </chart>
  <spPr>
    <a:gradFill xmlns:a="http://schemas.openxmlformats.org/drawingml/2006/main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</a:gradFill>
    <a:ln xmlns:a="http://schemas.openxmlformats.org/drawingml/2006/main">
      <a:noFill/>
      <a:prstDash val="solid"/>
    </a:ln>
  </spPr>
</chartSpace>
</file>

<file path=xl/charts/chart2.xml><?xml version="1.0" encoding="utf-8"?>
<chartSpace xmlns="http://schemas.openxmlformats.org/drawingml/2006/chart">
  <chart>
    <plotArea>
      <layout>
        <manualLayout>
          <layoutTarget val="inner"/>
          <xMode val="edge"/>
          <yMode val="edge"/>
          <wMode val="factor"/>
          <hMode val="factor"/>
          <x val="0.176588188976378"/>
          <y val="0.0365258639084679"/>
          <w val="0.366875328083989"/>
          <h val="0.952922280449753"/>
        </manualLayout>
      </layout>
      <doughnut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explosion val="0"/>
          <dPt>
            <idx val="0"/>
            <bubble3D val="0"/>
            <spPr>
              <a:ln xmlns:a="http://schemas.openxmlformats.org/drawingml/2006/main">
                <a:prstDash val="solid"/>
              </a:ln>
            </spPr>
          </dPt>
          <dPt>
            <idx val="1"/>
            <bubble3D val="0"/>
            <spPr>
              <a:ln xmlns:a="http://schemas.openxmlformats.org/drawingml/2006/main">
                <a:prstDash val="solid"/>
              </a:ln>
            </spPr>
          </dPt>
          <dPt>
            <idx val="2"/>
            <bubble3D val="0"/>
            <spPr>
              <a:ln xmlns:a="http://schemas.openxmlformats.org/drawingml/2006/main">
                <a:prstDash val="solid"/>
              </a:ln>
            </spPr>
          </dPt>
          <dPt>
            <idx val="3"/>
            <bubble3D val="0"/>
            <spPr>
              <a:ln xmlns:a="http://schemas.openxmlformats.org/drawingml/2006/main">
                <a:prstDash val="solid"/>
              </a:ln>
            </spPr>
          </dPt>
          <dPt>
            <idx val="4"/>
            <bubble3D val="0"/>
            <spPr>
              <a:ln xmlns:a="http://schemas.openxmlformats.org/drawingml/2006/main">
                <a:prstDash val="solid"/>
              </a:ln>
            </spPr>
          </dPt>
          <dPt>
            <idx val="5"/>
            <bubble3D val="0"/>
            <spPr>
              <a:ln xmlns:a="http://schemas.openxmlformats.org/drawingml/2006/main">
                <a:prstDash val="solid"/>
              </a:ln>
            </spPr>
          </dPt>
          <dLbls>
            <dLbl>
              <idx val="2"/>
              <numFmt formatCode="General"/>
              <spPr>
                <a:noFill xmlns:a="http://schemas.openxmlformats.org/drawingml/2006/main"/>
                <a:ln xmlns:a="http://schemas.openxmlformats.org/drawingml/2006/main">
                  <a:noFill/>
                  <a:prstDash val="solid"/>
                </a:ln>
              </spPr>
              <txPr>
                <a:bodyPr xmlns:a="http://schemas.openxmlformats.org/drawingml/2006/main" rot="0" spcFirstLastPara="0" vertOverflow="ellipsis" vert="horz" wrap="square" lIns="38100" tIns="19050" rIns="38100" bIns="19050" anchor="ctr" anchorCtr="1"/>
                <a:lstStyle xmlns:a="http://schemas.openxmlformats.org/drawingml/2006/main"/>
                <a:p xmlns:a="http://schemas.openxmlformats.org/drawingml/2006/main">
                  <a:pPr>
                    <a:defRPr lang="zh-CN" sz="2000" b="0" i="0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t/>
                  </a:r>
                </a:p>
              </txPr>
              <showLegendKey val="0"/>
              <showVal val="0"/>
              <showCatName val="0"/>
              <showSerName val="0"/>
              <showPercent val="1"/>
              <showBubbleSize val="0"/>
            </dLbl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0" vertOverflow="ellipsis" vert="horz" wrap="square" lIns="38100" tIns="19050" rIns="38100" bIns="19050" anchor="ctr" anchorCtr="1"/>
              <a:lstStyle xmlns:a="http://schemas.openxmlformats.org/drawingml/2006/main"/>
              <a:p xmlns:a="http://schemas.openxmlformats.org/drawingml/2006/main">
                <a:pPr>
                  <a:defRPr lang="zh-CN" sz="1000" b="0" i="0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1"/>
            <showBubbleSize val="0"/>
            <showLeaderLines val="1"/>
          </dLbls>
          <cat>
            <strRef>
              <f>部门薪酬结构分析!$B$7:$B$12</f>
              <strCache>
                <ptCount val="6"/>
                <pt idx="0">
                  <v>总经办</v>
                </pt>
                <pt idx="1">
                  <v>人资部</v>
                </pt>
                <pt idx="2">
                  <v>营销部</v>
                </pt>
                <pt idx="3">
                  <v>生产部</v>
                </pt>
                <pt idx="4">
                  <v>财务部</v>
                </pt>
                <pt idx="5">
                  <v>行政部</v>
                </pt>
              </strCache>
            </strRef>
          </cat>
          <val>
            <numRef>
              <f>部门薪酬结构分析!$N$7:$N$12</f>
              <numCache>
                <formatCode>"￥"#,##0.00;"￥"\-#,##0.00</formatCode>
                <ptCount val="6"/>
                <pt idx="0">
                  <v>30006.16</v>
                </pt>
                <pt idx="1">
                  <v>19482.92</v>
                </pt>
                <pt idx="2">
                  <v>49012.13</v>
                </pt>
                <pt idx="3">
                  <v>31518.03</v>
                </pt>
                <pt idx="4">
                  <v>21376.14</v>
                </pt>
                <pt idx="5">
                  <v>11636.39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1"/>
          <showBubbleSize val="0"/>
          <showLeaderLines val="1"/>
        </dLbls>
        <firstSliceAng val="0"/>
        <holeSize val="50"/>
      </doughnutChart>
    </plotArea>
    <legend>
      <legendPos val="r"/>
      <layout>
        <manualLayout>
          <xMode val="edge"/>
          <yMode val="edge"/>
          <wMode val="factor"/>
          <hMode val="factor"/>
          <x val="0.806718372703412"/>
          <y val="0.09993721243670969"/>
          <w val="0.156614960629921"/>
          <h val="0.782809569615455"/>
        </manualLayout>
      </layout>
      <overlay val="0"/>
      <txPr>
        <a:bodyPr xmlns:a="http://schemas.openxmlformats.org/drawingml/2006/main" rot="0" spcFirstLastPara="0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lang="zh-CN" sz="1000" b="0" i="0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r>
            <a:t/>
          </a:r>
        </a:p>
      </txPr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/>
            </a:r>
          </a:p>
        </rich>
      </tx>
      <layout/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0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lang="zh-CN" sz="1400" b="1" i="0" strike="noStrike" kern="1200" spc="0" normalizeH="0" baseline="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  <a:r>
            <a:t/>
          </a:r>
        </a:p>
      </txPr>
    </title>
    <plotArea>
      <layout/>
      <pieChart>
        <varyColors val="1"/>
        <ser>
          <idx val="9"/>
          <order val="0"/>
          <tx>
            <strRef>
              <f>部门薪酬结构分析!$L$4</f>
              <strCache>
                <ptCount val="1"/>
                <pt idx="0">
                  <v>税前薪酬成本总额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explosion val="0"/>
          <dPt>
            <idx val="0"/>
            <bubble3D val="0"/>
            <spPr>
              <a:gradFill xmlns:a="http://schemas.openxmlformats.org/drawingml/2006/main"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xmlns:a="http://schemas.openxmlformats.org/drawingml/2006/main" w="19050">
                <a:solidFill>
                  <a:schemeClr val="lt1"/>
                </a:solidFill>
                <a:prstDash val="solid"/>
              </a:ln>
            </spPr>
          </dPt>
          <dPt>
            <idx val="1"/>
            <bubble3D val="0"/>
            <spPr>
              <a:gradFill xmlns:a="http://schemas.openxmlformats.org/drawingml/2006/main"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xmlns:a="http://schemas.openxmlformats.org/drawingml/2006/main" w="19050">
                <a:solidFill>
                  <a:schemeClr val="lt1"/>
                </a:solidFill>
                <a:prstDash val="solid"/>
              </a:ln>
            </spPr>
          </dPt>
          <dPt>
            <idx val="2"/>
            <bubble3D val="0"/>
            <spPr>
              <a:gradFill xmlns:a="http://schemas.openxmlformats.org/drawingml/2006/main"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xmlns:a="http://schemas.openxmlformats.org/drawingml/2006/main" w="19050">
                <a:solidFill>
                  <a:schemeClr val="lt1"/>
                </a:solidFill>
                <a:prstDash val="solid"/>
              </a:ln>
            </spPr>
          </dPt>
          <dPt>
            <idx val="3"/>
            <bubble3D val="0"/>
            <spPr>
              <a:gradFill xmlns:a="http://schemas.openxmlformats.org/drawingml/2006/main"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xmlns:a="http://schemas.openxmlformats.org/drawingml/2006/main" w="19050">
                <a:solidFill>
                  <a:schemeClr val="lt1"/>
                </a:solidFill>
                <a:prstDash val="solid"/>
              </a:ln>
            </spPr>
          </dPt>
          <dPt>
            <idx val="4"/>
            <bubble3D val="0"/>
            <spPr>
              <a:gradFill xmlns:a="http://schemas.openxmlformats.org/drawingml/2006/main"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xmlns:a="http://schemas.openxmlformats.org/drawingml/2006/main" w="19050">
                <a:solidFill>
                  <a:schemeClr val="lt1"/>
                </a:solidFill>
                <a:prstDash val="solid"/>
              </a:ln>
            </spPr>
          </dPt>
          <dPt>
            <idx val="5"/>
            <bubble3D val="0"/>
            <spPr>
              <a:gradFill xmlns:a="http://schemas.openxmlformats.org/drawingml/2006/main"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xmlns:a="http://schemas.openxmlformats.org/drawingml/2006/main" w="19050">
                <a:solidFill>
                  <a:schemeClr val="lt1"/>
                </a:solidFill>
                <a:prstDash val="solid"/>
              </a:ln>
            </spPr>
          </dPt>
          <dPt>
            <idx val="6"/>
            <bubble3D val="0"/>
            <spPr>
              <a:gradFill xmlns:a="http://schemas.openxmlformats.org/drawingml/2006/main"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xmlns:a="http://schemas.openxmlformats.org/drawingml/2006/main" w="19050">
                <a:solidFill>
                  <a:schemeClr val="lt1"/>
                </a:solidFill>
                <a:prstDash val="solid"/>
              </a:ln>
            </spPr>
          </dPt>
          <dPt>
            <idx val="7"/>
            <bubble3D val="0"/>
            <spPr>
              <a:gradFill xmlns:a="http://schemas.openxmlformats.org/drawingml/2006/main"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xmlns:a="http://schemas.openxmlformats.org/drawingml/2006/main" w="19050">
                <a:solidFill>
                  <a:schemeClr val="lt1"/>
                </a:solidFill>
                <a:prstDash val="solid"/>
              </a:ln>
            </spPr>
          </dPt>
          <dPt>
            <idx val="8"/>
            <bubble3D val="0"/>
            <spPr>
              <a:gradFill xmlns:a="http://schemas.openxmlformats.org/drawingml/2006/main"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xmlns:a="http://schemas.openxmlformats.org/drawingml/2006/main" w="19050">
                <a:solidFill>
                  <a:schemeClr val="lt1"/>
                </a:solidFill>
                <a:prstDash val="solid"/>
              </a:ln>
            </spPr>
          </dPt>
          <dPt>
            <idx val="9"/>
            <bubble3D val="0"/>
            <spPr>
              <a:gradFill xmlns:a="http://schemas.openxmlformats.org/drawingml/2006/main"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xmlns:a="http://schemas.openxmlformats.org/drawingml/2006/main" w="19050">
                <a:solidFill>
                  <a:schemeClr val="lt1"/>
                </a:solidFill>
                <a:prstDash val="solid"/>
              </a:ln>
            </spPr>
          </dPt>
          <dLbls>
            <numFmt formatCode="0.00%"/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0" vertOverflow="ellipsis" vert="horz" wrap="square" lIns="38100" tIns="19050" rIns="38100" bIns="19050" anchor="ctr" anchorCtr="1"/>
              <a:lstStyle xmlns:a="http://schemas.openxmlformats.org/drawingml/2006/main"/>
              <a:p xmlns:a="http://schemas.openxmlformats.org/drawingml/2006/main">
                <a:pPr>
                  <a:defRPr lang="zh-CN" sz="900" b="0" i="0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</a:p>
            </txPr>
            <dLblPos val="inEnd"/>
            <showLegendKey val="0"/>
            <showVal val="0"/>
            <showCatName val="0"/>
            <showSerName val="0"/>
            <showPercent val="1"/>
            <showBubbleSize val="0"/>
            <showLeaderLines val="1"/>
          </dLbls>
          <cat>
            <multiLvlStrRef>
              <multiLvlStrCache>
                <lvl>
                  <pt idx="0">
                    <v>总经办</v>
                  </pt>
                  <pt idx="1">
                    <v>人资部</v>
                  </pt>
                  <pt idx="2">
                    <v>营销部</v>
                  </pt>
                  <pt idx="3">
                    <v>生产部</v>
                  </pt>
                  <pt idx="4">
                    <v>财务部</v>
                  </pt>
                  <pt idx="5">
                    <v>行政部</v>
                  </pt>
                </lvl>
                <lvl>
                  <pt idx="0">
                    <v>1</v>
                  </pt>
                  <pt idx="1">
                    <v>2</v>
                  </pt>
                  <pt idx="2">
                    <v>3</v>
                  </pt>
                  <pt idx="3">
                    <v>4</v>
                  </pt>
                  <pt idx="4">
                    <v>5</v>
                  </pt>
                  <pt idx="5">
                    <v>6</v>
                  </pt>
                </lvl>
              </multiLvlStrCache>
              <f>部门薪酬结构分析!$A$7:$B$16</f>
            </multiLvlStrRef>
          </cat>
          <val>
            <numRef>
              <f>部门薪酬结构分析!$L$7:$L$16</f>
              <numCache>
                <formatCode xml:space="preserve">0.00_ </formatCode>
                <ptCount val="10"/>
                <pt idx="0">
                  <v>39700</v>
                </pt>
                <pt idx="1">
                  <v>26800</v>
                </pt>
                <pt idx="2">
                  <v>66700</v>
                </pt>
                <pt idx="3">
                  <v>40900</v>
                </pt>
                <pt idx="4">
                  <v>28400</v>
                </pt>
                <pt idx="5">
                  <v>16300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1"/>
          <showBubbleSize val="0"/>
          <showLeaderLines val="1"/>
        </dLbls>
        <firstSliceAng val="0"/>
      </pieChart>
    </plotArea>
    <legend>
      <legendPos val="r"/>
      <layout/>
      <overlay val="0"/>
      <spPr>
        <a:solidFill xmlns:a="http://schemas.openxmlformats.org/drawingml/2006/main">
          <a:schemeClr val="lt1">
            <a:alpha val="50000"/>
          </a:schemeClr>
        </a:solidFill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0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lang="zh-CN" sz="900" b="0" i="0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</a:p>
      </txPr>
    </legend>
    <plotVisOnly val="1"/>
    <dispBlanksAs val="gap"/>
  </chart>
  <spPr>
    <a:pattFill xmlns:a="http://schemas.openxmlformats.org/drawingml/2006/main" prst="dkDnDiag">
      <a:fgClr>
        <a:schemeClr val="lt1"/>
      </a:fgClr>
      <a:bgClr>
        <a:schemeClr val="dk1">
          <a:lumMod val="10000"/>
          <a:lumOff val="90000"/>
        </a:schemeClr>
      </a:bgClr>
    </a:pattFill>
    <a:ln xmlns:a="http://schemas.openxmlformats.org/drawingml/2006/main" w="9525" cap="flat" cmpd="sng" algn="ctr">
      <a:solidFill>
        <a:schemeClr val="dk1">
          <a:lumMod val="15000"/>
          <a:lumOff val="85000"/>
        </a:schemeClr>
      </a:solidFill>
      <a:prstDash val="solid"/>
      <a:round/>
    </a:ln>
  </spPr>
</chartSpace>
</file>

<file path=xl/charts/chart4.xml><?xml version="1.0" encoding="utf-8"?>
<chartSpace xmlns="http://schemas.openxmlformats.org/drawingml/2006/chart">
  <chart>
    <plotArea>
      <layout/>
      <barChart>
        <barDir val="bar"/>
        <grouping val="stacked"/>
        <varyColors val="0"/>
        <ser>
          <idx val="1"/>
          <order val="0"/>
          <tx>
            <strRef>
              <f>部门薪酬结构分析!$D$5</f>
              <strCache>
                <ptCount val="1"/>
                <pt idx="0">
                  <v>基本工资</v>
                </pt>
              </strCache>
            </strRef>
          </tx>
          <spPr>
            <a:solidFill xmlns:a="http://schemas.openxmlformats.org/drawingml/2006/main">
              <a:schemeClr val="accent2"/>
            </a:solidFill>
            <a:ln xmlns:a="http://schemas.openxmlformats.org/drawingml/2006/main">
              <a:noFill/>
              <a:prstDash val="solid"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0" vertOverflow="ellipsis" vert="horz" wrap="square" lIns="38100" tIns="19050" rIns="38100" bIns="19050" anchor="ctr" anchorCtr="1"/>
              <a:lstStyle xmlns:a="http://schemas.openxmlformats.org/drawingml/2006/main"/>
              <a:p xmlns:a="http://schemas.openxmlformats.org/drawingml/2006/main">
                <a:pPr>
                  <a:defRPr lang="zh-CN" sz="800" b="0" i="0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</a:p>
            </txPr>
            <dLblPos val="ctr"/>
            <showLegendKey val="0"/>
            <showVal val="1"/>
            <showCatName val="0"/>
            <showSerName val="0"/>
            <showPercent val="0"/>
            <showBubbleSize val="0"/>
            <showLeaderLines val="0"/>
          </dLbls>
          <cat>
            <multiLvlStrRef>
              <multiLvlStrCache>
                <lvl>
                  <pt idx="0">
                    <v>总经办</v>
                  </pt>
                  <pt idx="1">
                    <v>人资部</v>
                  </pt>
                  <pt idx="2">
                    <v>营销部</v>
                  </pt>
                  <pt idx="3">
                    <v>生产部</v>
                  </pt>
                  <pt idx="4">
                    <v>财务部</v>
                  </pt>
                  <pt idx="5">
                    <v>行政部</v>
                  </pt>
                </lvl>
                <lvl>
                  <pt idx="0">
                    <v>1</v>
                  </pt>
                  <pt idx="1">
                    <v>2</v>
                  </pt>
                  <pt idx="2">
                    <v>3</v>
                  </pt>
                  <pt idx="3">
                    <v>4</v>
                  </pt>
                  <pt idx="4">
                    <v>5</v>
                  </pt>
                  <pt idx="5">
                    <v>6</v>
                  </pt>
                </lvl>
              </multiLvlStrCache>
              <f>部门薪酬结构分析!$A$7:$B$16</f>
            </multiLvlStrRef>
          </cat>
          <val>
            <numRef>
              <f>部门薪酬结构分析!$D$7:$D$16</f>
              <numCache>
                <formatCode xml:space="preserve">0.00_ </formatCode>
                <ptCount val="10"/>
                <pt idx="0">
                  <v>18000</v>
                </pt>
                <pt idx="1">
                  <v>13000</v>
                </pt>
                <pt idx="2">
                  <v>31000</v>
                </pt>
                <pt idx="3">
                  <v>21000</v>
                </pt>
                <pt idx="4">
                  <v>15000</v>
                </pt>
                <pt idx="5">
                  <v>8000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2"/>
          <order val="1"/>
          <tx>
            <strRef>
              <f>部门薪酬结构分析!$E$5</f>
              <strCache>
                <ptCount val="1"/>
                <pt idx="0">
                  <v>绩效工资</v>
                </pt>
              </strCache>
            </strRef>
          </tx>
          <spPr>
            <a:solidFill xmlns:a="http://schemas.openxmlformats.org/drawingml/2006/main">
              <a:schemeClr val="accent3"/>
            </a:solidFill>
            <a:ln xmlns:a="http://schemas.openxmlformats.org/drawingml/2006/main">
              <a:noFill/>
              <a:prstDash val="solid"/>
            </a:ln>
          </spPr>
          <invertIfNegative val="0"/>
          <dLbls>
            <delete val="1"/>
          </dLbls>
          <cat>
            <multiLvlStrRef>
              <multiLvlStrCache>
                <lvl>
                  <pt idx="0">
                    <v>总经办</v>
                  </pt>
                  <pt idx="1">
                    <v>人资部</v>
                  </pt>
                  <pt idx="2">
                    <v>营销部</v>
                  </pt>
                  <pt idx="3">
                    <v>生产部</v>
                  </pt>
                  <pt idx="4">
                    <v>财务部</v>
                  </pt>
                  <pt idx="5">
                    <v>行政部</v>
                  </pt>
                </lvl>
                <lvl>
                  <pt idx="0">
                    <v>1</v>
                  </pt>
                  <pt idx="1">
                    <v>2</v>
                  </pt>
                  <pt idx="2">
                    <v>3</v>
                  </pt>
                  <pt idx="3">
                    <v>4</v>
                  </pt>
                  <pt idx="4">
                    <v>5</v>
                  </pt>
                  <pt idx="5">
                    <v>6</v>
                  </pt>
                </lvl>
              </multiLvlStrCache>
              <f>部门薪酬结构分析!$A$7:$B$16</f>
            </multiLvlStrRef>
          </cat>
          <val>
            <numRef>
              <f>部门薪酬结构分析!$E$7:$E$16</f>
              <numCache>
                <formatCode xml:space="preserve">0.00_ </formatCode>
                <ptCount val="10"/>
                <pt idx="0">
                  <v>8000</v>
                </pt>
                <pt idx="1">
                  <v>5000</v>
                </pt>
                <pt idx="2">
                  <v>11000</v>
                </pt>
                <pt idx="3">
                  <v>6000</v>
                </pt>
                <pt idx="4">
                  <v>4000</v>
                </pt>
                <pt idx="5">
                  <v>2000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3"/>
          <order val="2"/>
          <tx>
            <strRef>
              <f>部门薪酬结构分析!$F$5</f>
              <strCache>
                <ptCount val="1"/>
                <pt idx="0">
                  <v>固定补贴</v>
                </pt>
              </strCache>
            </strRef>
          </tx>
          <spPr>
            <a:solidFill xmlns:a="http://schemas.openxmlformats.org/drawingml/2006/main">
              <a:schemeClr val="accent4"/>
            </a:solidFill>
            <a:ln xmlns:a="http://schemas.openxmlformats.org/drawingml/2006/main">
              <a:noFill/>
              <a:prstDash val="solid"/>
            </a:ln>
          </spPr>
          <invertIfNegative val="0"/>
          <dLbls>
            <delete val="1"/>
          </dLbls>
          <cat>
            <multiLvlStrRef>
              <multiLvlStrCache>
                <lvl>
                  <pt idx="0">
                    <v>总经办</v>
                  </pt>
                  <pt idx="1">
                    <v>人资部</v>
                  </pt>
                  <pt idx="2">
                    <v>营销部</v>
                  </pt>
                  <pt idx="3">
                    <v>生产部</v>
                  </pt>
                  <pt idx="4">
                    <v>财务部</v>
                  </pt>
                  <pt idx="5">
                    <v>行政部</v>
                  </pt>
                </lvl>
                <lvl>
                  <pt idx="0">
                    <v>1</v>
                  </pt>
                  <pt idx="1">
                    <v>2</v>
                  </pt>
                  <pt idx="2">
                    <v>3</v>
                  </pt>
                  <pt idx="3">
                    <v>4</v>
                  </pt>
                  <pt idx="4">
                    <v>5</v>
                  </pt>
                  <pt idx="5">
                    <v>6</v>
                  </pt>
                </lvl>
              </multiLvlStrCache>
              <f>部门薪酬结构分析!$A$7:$B$16</f>
            </multiLvlStrRef>
          </cat>
          <val>
            <numRef>
              <f>部门薪酬结构分析!$F$7:$F$16</f>
              <numCache>
                <formatCode xml:space="preserve">0.00_ </formatCode>
                <ptCount val="10"/>
                <pt idx="0">
                  <v>3200</v>
                </pt>
                <pt idx="1">
                  <v>1800</v>
                </pt>
                <pt idx="2">
                  <v>3500</v>
                </pt>
                <pt idx="3">
                  <v>2000</v>
                </pt>
                <pt idx="4">
                  <v>1500</v>
                </pt>
                <pt idx="5">
                  <v>1000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4"/>
          <order val="3"/>
          <tx>
            <strRef>
              <f>部门薪酬结构分析!$G$5</f>
              <strCache>
                <ptCount val="1"/>
                <pt idx="0">
                  <v>加班费</v>
                </pt>
              </strCache>
            </strRef>
          </tx>
          <spPr>
            <a:solidFill xmlns:a="http://schemas.openxmlformats.org/drawingml/2006/main">
              <a:schemeClr val="accent5"/>
            </a:solidFill>
            <a:ln xmlns:a="http://schemas.openxmlformats.org/drawingml/2006/main">
              <a:noFill/>
              <a:prstDash val="solid"/>
            </a:ln>
          </spPr>
          <invertIfNegative val="0"/>
          <dLbls>
            <delete val="1"/>
          </dLbls>
          <cat>
            <multiLvlStrRef>
              <multiLvlStrCache>
                <lvl>
                  <pt idx="0">
                    <v>总经办</v>
                  </pt>
                  <pt idx="1">
                    <v>人资部</v>
                  </pt>
                  <pt idx="2">
                    <v>营销部</v>
                  </pt>
                  <pt idx="3">
                    <v>生产部</v>
                  </pt>
                  <pt idx="4">
                    <v>财务部</v>
                  </pt>
                  <pt idx="5">
                    <v>行政部</v>
                  </pt>
                </lvl>
                <lvl>
                  <pt idx="0">
                    <v>1</v>
                  </pt>
                  <pt idx="1">
                    <v>2</v>
                  </pt>
                  <pt idx="2">
                    <v>3</v>
                  </pt>
                  <pt idx="3">
                    <v>4</v>
                  </pt>
                  <pt idx="4">
                    <v>5</v>
                  </pt>
                  <pt idx="5">
                    <v>6</v>
                  </pt>
                </lvl>
              </multiLvlStrCache>
              <f>部门薪酬结构分析!$A$7:$B$16</f>
            </multiLvlStrRef>
          </cat>
          <val>
            <numRef>
              <f>部门薪酬结构分析!$G$7:$G$16</f>
              <numCache>
                <formatCode xml:space="preserve">0.00_ </formatCode>
                <ptCount val="10"/>
                <pt idx="0">
                  <v>600</v>
                </pt>
                <pt idx="1">
                  <v>600</v>
                </pt>
                <pt idx="2">
                  <v>1400</v>
                </pt>
                <pt idx="3">
                  <v>800</v>
                </pt>
                <pt idx="4">
                  <v>600</v>
                </pt>
                <pt idx="5">
                  <v>400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5"/>
          <order val="4"/>
          <tx>
            <strRef>
              <f>部门薪酬结构分析!$H$5</f>
              <strCache>
                <ptCount val="1"/>
                <pt idx="0">
                  <v>奖金/提成</v>
                </pt>
              </strCache>
            </strRef>
          </tx>
          <spPr>
            <a:solidFill xmlns:a="http://schemas.openxmlformats.org/drawingml/2006/main">
              <a:schemeClr val="accent6"/>
            </a:solidFill>
            <a:ln xmlns:a="http://schemas.openxmlformats.org/drawingml/2006/main">
              <a:noFill/>
              <a:prstDash val="solid"/>
            </a:ln>
          </spPr>
          <invertIfNegative val="0"/>
          <dLbls>
            <delete val="1"/>
          </dLbls>
          <cat>
            <multiLvlStrRef>
              <multiLvlStrCache>
                <lvl>
                  <pt idx="0">
                    <v>总经办</v>
                  </pt>
                  <pt idx="1">
                    <v>人资部</v>
                  </pt>
                  <pt idx="2">
                    <v>营销部</v>
                  </pt>
                  <pt idx="3">
                    <v>生产部</v>
                  </pt>
                  <pt idx="4">
                    <v>财务部</v>
                  </pt>
                  <pt idx="5">
                    <v>行政部</v>
                  </pt>
                </lvl>
                <lvl>
                  <pt idx="0">
                    <v>1</v>
                  </pt>
                  <pt idx="1">
                    <v>2</v>
                  </pt>
                  <pt idx="2">
                    <v>3</v>
                  </pt>
                  <pt idx="3">
                    <v>4</v>
                  </pt>
                  <pt idx="4">
                    <v>5</v>
                  </pt>
                  <pt idx="5">
                    <v>6</v>
                  </pt>
                </lvl>
              </multiLvlStrCache>
              <f>部门薪酬结构分析!$A$7:$B$16</f>
            </multiLvlStrRef>
          </cat>
          <val>
            <numRef>
              <f>部门薪酬结构分析!$H$7:$H$16</f>
              <numCache>
                <formatCode xml:space="preserve">0.00_ </formatCode>
                <ptCount val="10"/>
                <pt idx="0">
                  <v>4100</v>
                </pt>
                <pt idx="1">
                  <v>1200</v>
                </pt>
                <pt idx="2">
                  <v>7700</v>
                </pt>
                <pt idx="3">
                  <v>4500</v>
                </pt>
                <pt idx="4">
                  <v>1900</v>
                </pt>
                <pt idx="5">
                  <v>1600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6"/>
          <order val="5"/>
          <tx>
            <strRef>
              <f>部门薪酬结构分析!$I$5</f>
              <strCache>
                <ptCount val="1"/>
                <pt idx="0">
                  <v>社保（公司部分）</v>
                </pt>
              </strCache>
            </strRef>
          </tx>
          <spPr>
            <a:solidFill xmlns:a="http://schemas.openxmlformats.org/drawingml/2006/main">
              <a:schemeClr val="accent1">
                <a:lumMod val="60000"/>
              </a:schemeClr>
            </a:solidFill>
            <a:ln xmlns:a="http://schemas.openxmlformats.org/drawingml/2006/main">
              <a:noFill/>
              <a:prstDash val="solid"/>
            </a:ln>
          </spPr>
          <invertIfNegative val="0"/>
          <dLbls>
            <delete val="1"/>
          </dLbls>
          <cat>
            <multiLvlStrRef>
              <multiLvlStrCache>
                <lvl>
                  <pt idx="0">
                    <v>总经办</v>
                  </pt>
                  <pt idx="1">
                    <v>人资部</v>
                  </pt>
                  <pt idx="2">
                    <v>营销部</v>
                  </pt>
                  <pt idx="3">
                    <v>生产部</v>
                  </pt>
                  <pt idx="4">
                    <v>财务部</v>
                  </pt>
                  <pt idx="5">
                    <v>行政部</v>
                  </pt>
                </lvl>
                <lvl>
                  <pt idx="0">
                    <v>1</v>
                  </pt>
                  <pt idx="1">
                    <v>2</v>
                  </pt>
                  <pt idx="2">
                    <v>3</v>
                  </pt>
                  <pt idx="3">
                    <v>4</v>
                  </pt>
                  <pt idx="4">
                    <v>5</v>
                  </pt>
                  <pt idx="5">
                    <v>6</v>
                  </pt>
                </lvl>
              </multiLvlStrCache>
              <f>部门薪酬结构分析!$A$7:$B$16</f>
            </multiLvlStrRef>
          </cat>
          <val>
            <numRef>
              <f>部门薪酬结构分析!$I$7:$I$16</f>
              <numCache>
                <formatCode xml:space="preserve">0.00_ </formatCode>
                <ptCount val="10"/>
                <pt idx="0">
                  <v>3300</v>
                </pt>
                <pt idx="1">
                  <v>3300</v>
                </pt>
                <pt idx="2">
                  <v>7700</v>
                </pt>
                <pt idx="3">
                  <v>4400</v>
                </pt>
                <pt idx="4">
                  <v>3300</v>
                </pt>
                <pt idx="5">
                  <v>2200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7"/>
          <order val="6"/>
          <tx>
            <strRef>
              <f>部门薪酬结构分析!$J$5</f>
              <strCache>
                <ptCount val="1"/>
                <pt idx="0">
                  <v>公积金（公司部分）</v>
                </pt>
              </strCache>
            </strRef>
          </tx>
          <spPr>
            <a:solidFill xmlns:a="http://schemas.openxmlformats.org/drawingml/2006/main">
              <a:schemeClr val="accent2">
                <a:lumMod val="60000"/>
              </a:schemeClr>
            </a:solidFill>
            <a:ln xmlns:a="http://schemas.openxmlformats.org/drawingml/2006/main">
              <a:noFill/>
              <a:prstDash val="solid"/>
            </a:ln>
          </spPr>
          <invertIfNegative val="0"/>
          <dLbls>
            <delete val="1"/>
          </dLbls>
          <cat>
            <multiLvlStrRef>
              <multiLvlStrCache>
                <lvl>
                  <pt idx="0">
                    <v>总经办</v>
                  </pt>
                  <pt idx="1">
                    <v>人资部</v>
                  </pt>
                  <pt idx="2">
                    <v>营销部</v>
                  </pt>
                  <pt idx="3">
                    <v>生产部</v>
                  </pt>
                  <pt idx="4">
                    <v>财务部</v>
                  </pt>
                  <pt idx="5">
                    <v>行政部</v>
                  </pt>
                </lvl>
                <lvl>
                  <pt idx="0">
                    <v>1</v>
                  </pt>
                  <pt idx="1">
                    <v>2</v>
                  </pt>
                  <pt idx="2">
                    <v>3</v>
                  </pt>
                  <pt idx="3">
                    <v>4</v>
                  </pt>
                  <pt idx="4">
                    <v>5</v>
                  </pt>
                  <pt idx="5">
                    <v>6</v>
                  </pt>
                </lvl>
              </multiLvlStrCache>
              <f>部门薪酬结构分析!$A$7:$B$16</f>
            </multiLvlStrRef>
          </cat>
          <val>
            <numRef>
              <f>部门薪酬结构分析!$J$7:$J$16</f>
              <numCache>
                <formatCode xml:space="preserve">0.00_ </formatCode>
                <ptCount val="10"/>
                <pt idx="0">
                  <v>1800</v>
                </pt>
                <pt idx="1">
                  <v>1200</v>
                </pt>
                <pt idx="2">
                  <v>2700</v>
                </pt>
                <pt idx="3">
                  <v>1200</v>
                </pt>
                <pt idx="4">
                  <v>900</v>
                </pt>
                <pt idx="5">
                  <v>600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8"/>
          <order val="7"/>
          <tx>
            <strRef>
              <f>部门薪酬结构分析!$K$5</f>
              <strCache>
                <ptCount val="1"/>
                <pt idx="0">
                  <v>其它补贴</v>
                </pt>
              </strCache>
            </strRef>
          </tx>
          <spPr>
            <a:solidFill xmlns:a="http://schemas.openxmlformats.org/drawingml/2006/main">
              <a:schemeClr val="accent3">
                <a:lumMod val="60000"/>
              </a:schemeClr>
            </a:solidFill>
            <a:ln xmlns:a="http://schemas.openxmlformats.org/drawingml/2006/main">
              <a:noFill/>
              <a:prstDash val="solid"/>
            </a:ln>
          </spPr>
          <invertIfNegative val="0"/>
          <dLbls>
            <delete val="1"/>
          </dLbls>
          <cat>
            <multiLvlStrRef>
              <multiLvlStrCache>
                <lvl>
                  <pt idx="0">
                    <v>总经办</v>
                  </pt>
                  <pt idx="1">
                    <v>人资部</v>
                  </pt>
                  <pt idx="2">
                    <v>营销部</v>
                  </pt>
                  <pt idx="3">
                    <v>生产部</v>
                  </pt>
                  <pt idx="4">
                    <v>财务部</v>
                  </pt>
                  <pt idx="5">
                    <v>行政部</v>
                  </pt>
                </lvl>
                <lvl>
                  <pt idx="0">
                    <v>1</v>
                  </pt>
                  <pt idx="1">
                    <v>2</v>
                  </pt>
                  <pt idx="2">
                    <v>3</v>
                  </pt>
                  <pt idx="3">
                    <v>4</v>
                  </pt>
                  <pt idx="4">
                    <v>5</v>
                  </pt>
                  <pt idx="5">
                    <v>6</v>
                  </pt>
                </lvl>
              </multiLvlStrCache>
              <f>部门薪酬结构分析!$A$7:$B$16</f>
            </multiLvlStrRef>
          </cat>
          <val>
            <numRef>
              <f>部门薪酬结构分析!$K$7:$K$16</f>
              <numCache>
                <formatCode xml:space="preserve">0.00_ </formatCode>
                <ptCount val="10"/>
                <pt idx="0">
                  <v>700</v>
                </pt>
                <pt idx="1">
                  <v>700</v>
                </pt>
                <pt idx="2">
                  <v>1700</v>
                </pt>
                <pt idx="3">
                  <v>1000</v>
                </pt>
                <pt idx="4">
                  <v>1200</v>
                </pt>
                <pt idx="5">
                  <v>500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dLbls>
          <showLegendKey val="0"/>
          <showVal val="1"/>
          <showCatName val="0"/>
          <showSerName val="0"/>
          <showPercent val="0"/>
          <showBubbleSize val="0"/>
        </dLbls>
        <gapWidth val="79"/>
        <overlap val="100"/>
        <axId val="927118205"/>
        <axId val="585523663"/>
      </barChart>
      <catAx>
        <axId val="927118205"/>
        <scaling>
          <orientation val="maxMin"/>
        </scaling>
        <delete val="0"/>
        <axPos val="l"/>
        <majorGridlines>
          <spPr>
            <a:ln xmlns:a="http://schemas.openxmlformats.org/drawingml/2006/main"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800" b="0" i="0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</a:p>
        </txPr>
        <crossAx val="585523663"/>
        <crosses val="autoZero"/>
        <auto val="1"/>
        <lblAlgn val="ctr"/>
        <lblOffset val="100"/>
        <noMultiLvlLbl val="0"/>
      </catAx>
      <valAx>
        <axId val="585523663"/>
        <scaling>
          <orientation val="minMax"/>
        </scaling>
        <delete val="1"/>
        <axPos val="t"/>
        <numFmt formatCode="0.00_ " sourceLinked="1"/>
        <majorTickMark val="none"/>
        <minorTickMark val="none"/>
        <tickLblPos val="nextTo"/>
        <txPr>
          <a:bodyPr xmlns:a="http://schemas.openxmlformats.org/drawingml/2006/main" rot="-6000000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</a:p>
        </txPr>
        <crossAx val="927118205"/>
        <crosses val="autoZero"/>
        <crossBetween val="between"/>
      </valAx>
    </plotArea>
    <legend>
      <legendPos val="t"/>
      <legendEntry>
        <idx val="0"/>
        <delete val="0"/>
        <txPr>
          <a:bodyPr xmlns:a="http://schemas.openxmlformats.org/drawingml/2006/main" rot="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8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</a:p>
        </txPr>
      </legendEntry>
      <legendEntry>
        <idx val="1"/>
        <delete val="0"/>
        <txPr>
          <a:bodyPr xmlns:a="http://schemas.openxmlformats.org/drawingml/2006/main" rot="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8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</a:p>
        </txPr>
      </legendEntry>
      <legendEntry>
        <idx val="2"/>
        <delete val="0"/>
        <txPr>
          <a:bodyPr xmlns:a="http://schemas.openxmlformats.org/drawingml/2006/main" rot="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8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</a:p>
        </txPr>
      </legendEntry>
      <legendEntry>
        <idx val="3"/>
        <delete val="0"/>
        <txPr>
          <a:bodyPr xmlns:a="http://schemas.openxmlformats.org/drawingml/2006/main" rot="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8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</a:p>
        </txPr>
      </legendEntry>
      <legendEntry>
        <idx val="4"/>
        <delete val="0"/>
        <txPr>
          <a:bodyPr xmlns:a="http://schemas.openxmlformats.org/drawingml/2006/main" rot="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8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</a:p>
        </txPr>
      </legendEntry>
      <legendEntry>
        <idx val="5"/>
        <delete val="0"/>
        <txPr>
          <a:bodyPr xmlns:a="http://schemas.openxmlformats.org/drawingml/2006/main" rot="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8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</a:p>
        </txPr>
      </legendEntry>
      <legendEntry>
        <idx val="6"/>
        <delete val="0"/>
        <txPr>
          <a:bodyPr xmlns:a="http://schemas.openxmlformats.org/drawingml/2006/main" rot="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8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</a:p>
        </txPr>
      </legendEntry>
      <legendEntry>
        <idx val="7"/>
        <delete val="0"/>
        <txPr>
          <a:bodyPr xmlns:a="http://schemas.openxmlformats.org/drawingml/2006/main" rot="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8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</a:p>
        </txPr>
      </legendEntry>
      <layout/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0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lang="zh-CN" sz="8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</a:p>
      </txPr>
    </legend>
    <plotVisOnly val="1"/>
    <dispBlanksAs val="gap"/>
  </chart>
  <spPr>
    <a:solidFill xmlns:a="http://schemas.openxmlformats.org/drawingml/2006/main">
      <a:schemeClr val="lt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5.xml><?xml version="1.0" encoding="utf-8"?>
<chartSpace xmlns="http://schemas.openxmlformats.org/drawingml/2006/chart">
  <chart>
    <plotArea>
      <layout/>
      <barChart>
        <barDir val="bar"/>
        <grouping val="stacked"/>
        <varyColors val="0"/>
        <ser>
          <idx val="1"/>
          <order val="0"/>
          <tx>
            <strRef>
              <f>职级薪酬结构分析!$D$5</f>
              <strCache>
                <ptCount val="1"/>
                <pt idx="0">
                  <v>基本工资</v>
                </pt>
              </strCache>
            </strRef>
          </tx>
          <spPr>
            <a:solidFill xmlns:a="http://schemas.openxmlformats.org/drawingml/2006/main">
              <a:schemeClr val="accent2">
                <a:alpha val="70000"/>
              </a:schemeClr>
            </a:solidFill>
            <a:ln xmlns:a="http://schemas.openxmlformats.org/drawingml/2006/main">
              <a:noFill/>
              <a:prstDash val="solid"/>
            </a:ln>
          </spPr>
          <invertIfNegative val="0"/>
          <dLbls>
            <delete val="1"/>
          </dLbls>
          <cat>
            <multiLvlStrRef>
              <multiLvlStrCache>
                <lvl>
                  <pt idx="0">
                    <v>高层</v>
                  </pt>
                  <pt idx="1">
                    <v>中层</v>
                  </pt>
                  <pt idx="2">
                    <v>基层</v>
                  </pt>
                  <pt idx="3">
                    <v>一般人员</v>
                  </pt>
                </lvl>
                <lvl>
                  <pt idx="0">
                    <v>1</v>
                  </pt>
                  <pt idx="1">
                    <v>2</v>
                  </pt>
                  <pt idx="2">
                    <v>3</v>
                  </pt>
                  <pt idx="3">
                    <v>4</v>
                  </pt>
                </lvl>
              </multiLvlStrCache>
              <f>职级薪酬结构分析!$A$7:$B$16</f>
            </multiLvlStrRef>
          </cat>
          <val>
            <numRef>
              <f>职级薪酬结构分析!$D$7:$D$16</f>
              <numCache>
                <formatCode xml:space="preserve">0.00_ </formatCode>
                <ptCount val="10"/>
                <pt idx="0">
                  <v>13000</v>
                </pt>
                <pt idx="1">
                  <v>26000</v>
                </pt>
                <pt idx="2">
                  <v>41000</v>
                </pt>
                <pt idx="3">
                  <v>26000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2"/>
          <order val="1"/>
          <tx>
            <strRef>
              <f>职级薪酬结构分析!$E$5</f>
              <strCache>
                <ptCount val="1"/>
                <pt idx="0">
                  <v>绩效工资</v>
                </pt>
              </strCache>
            </strRef>
          </tx>
          <spPr>
            <a:solidFill xmlns:a="http://schemas.openxmlformats.org/drawingml/2006/main">
              <a:schemeClr val="accent3">
                <a:alpha val="70000"/>
              </a:schemeClr>
            </a:solidFill>
            <a:ln xmlns:a="http://schemas.openxmlformats.org/drawingml/2006/main">
              <a:noFill/>
              <a:prstDash val="solid"/>
            </a:ln>
          </spPr>
          <invertIfNegative val="0"/>
          <dLbls>
            <delete val="1"/>
          </dLbls>
          <cat>
            <multiLvlStrRef>
              <multiLvlStrCache>
                <lvl>
                  <pt idx="0">
                    <v>高层</v>
                  </pt>
                  <pt idx="1">
                    <v>中层</v>
                  </pt>
                  <pt idx="2">
                    <v>基层</v>
                  </pt>
                  <pt idx="3">
                    <v>一般人员</v>
                  </pt>
                </lvl>
                <lvl>
                  <pt idx="0">
                    <v>1</v>
                  </pt>
                  <pt idx="1">
                    <v>2</v>
                  </pt>
                  <pt idx="2">
                    <v>3</v>
                  </pt>
                  <pt idx="3">
                    <v>4</v>
                  </pt>
                </lvl>
              </multiLvlStrCache>
              <f>职级薪酬结构分析!$A$7:$B$16</f>
            </multiLvlStrRef>
          </cat>
          <val>
            <numRef>
              <f>职级薪酬结构分析!$E$7:$E$16</f>
              <numCache>
                <formatCode xml:space="preserve">0.00_ </formatCode>
                <ptCount val="10"/>
                <pt idx="0">
                  <v>6000</v>
                </pt>
                <pt idx="1">
                  <v>11000</v>
                </pt>
                <pt idx="2">
                  <v>12000</v>
                </pt>
                <pt idx="3">
                  <v>7000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3"/>
          <order val="2"/>
          <tx>
            <strRef>
              <f>职级薪酬结构分析!$F$5</f>
              <strCache>
                <ptCount val="1"/>
                <pt idx="0">
                  <v>固定补贴</v>
                </pt>
              </strCache>
            </strRef>
          </tx>
          <spPr>
            <a:solidFill xmlns:a="http://schemas.openxmlformats.org/drawingml/2006/main">
              <a:schemeClr val="accent4">
                <a:alpha val="70000"/>
              </a:schemeClr>
            </a:solidFill>
            <a:ln xmlns:a="http://schemas.openxmlformats.org/drawingml/2006/main">
              <a:noFill/>
              <a:prstDash val="solid"/>
            </a:ln>
          </spPr>
          <invertIfNegative val="0"/>
          <dLbls>
            <delete val="1"/>
          </dLbls>
          <cat>
            <multiLvlStrRef>
              <multiLvlStrCache>
                <lvl>
                  <pt idx="0">
                    <v>高层</v>
                  </pt>
                  <pt idx="1">
                    <v>中层</v>
                  </pt>
                  <pt idx="2">
                    <v>基层</v>
                  </pt>
                  <pt idx="3">
                    <v>一般人员</v>
                  </pt>
                </lvl>
                <lvl>
                  <pt idx="0">
                    <v>1</v>
                  </pt>
                  <pt idx="1">
                    <v>2</v>
                  </pt>
                  <pt idx="2">
                    <v>3</v>
                  </pt>
                  <pt idx="3">
                    <v>4</v>
                  </pt>
                </lvl>
              </multiLvlStrCache>
              <f>职级薪酬结构分析!$A$7:$B$16</f>
            </multiLvlStrRef>
          </cat>
          <val>
            <numRef>
              <f>职级薪酬结构分析!$F$7:$F$16</f>
              <numCache>
                <formatCode xml:space="preserve">0.00_ </formatCode>
                <ptCount val="10"/>
                <pt idx="0">
                  <v>2200</v>
                </pt>
                <pt idx="1">
                  <v>3300</v>
                </pt>
                <pt idx="2">
                  <v>4500</v>
                </pt>
                <pt idx="3">
                  <v>3000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4"/>
          <order val="3"/>
          <tx>
            <strRef>
              <f>职级薪酬结构分析!$G$5</f>
              <strCache>
                <ptCount val="1"/>
                <pt idx="0">
                  <v>加班费</v>
                </pt>
              </strCache>
            </strRef>
          </tx>
          <spPr>
            <a:solidFill xmlns:a="http://schemas.openxmlformats.org/drawingml/2006/main">
              <a:schemeClr val="accent5">
                <a:alpha val="70000"/>
              </a:schemeClr>
            </a:solidFill>
            <a:ln xmlns:a="http://schemas.openxmlformats.org/drawingml/2006/main">
              <a:noFill/>
              <a:prstDash val="solid"/>
            </a:ln>
          </spPr>
          <invertIfNegative val="0"/>
          <dLbls>
            <delete val="1"/>
          </dLbls>
          <cat>
            <multiLvlStrRef>
              <multiLvlStrCache>
                <lvl>
                  <pt idx="0">
                    <v>高层</v>
                  </pt>
                  <pt idx="1">
                    <v>中层</v>
                  </pt>
                  <pt idx="2">
                    <v>基层</v>
                  </pt>
                  <pt idx="3">
                    <v>一般人员</v>
                  </pt>
                </lvl>
                <lvl>
                  <pt idx="0">
                    <v>1</v>
                  </pt>
                  <pt idx="1">
                    <v>2</v>
                  </pt>
                  <pt idx="2">
                    <v>3</v>
                  </pt>
                  <pt idx="3">
                    <v>4</v>
                  </pt>
                </lvl>
              </multiLvlStrCache>
              <f>职级薪酬结构分析!$A$7:$B$16</f>
            </multiLvlStrRef>
          </cat>
          <val>
            <numRef>
              <f>职级薪酬结构分析!$G$7:$G$16</f>
              <numCache>
                <formatCode xml:space="preserve">0.00_ </formatCode>
                <ptCount val="10"/>
                <pt idx="0">
                  <v>400</v>
                </pt>
                <pt idx="1">
                  <v>1000</v>
                </pt>
                <pt idx="2">
                  <v>1800</v>
                </pt>
                <pt idx="3">
                  <v>1200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5"/>
          <order val="4"/>
          <tx>
            <strRef>
              <f>职级薪酬结构分析!$H$5</f>
              <strCache>
                <ptCount val="1"/>
                <pt idx="0">
                  <v>奖金/提成</v>
                </pt>
              </strCache>
            </strRef>
          </tx>
          <spPr>
            <a:solidFill xmlns:a="http://schemas.openxmlformats.org/drawingml/2006/main">
              <a:schemeClr val="accent6">
                <a:alpha val="70000"/>
              </a:schemeClr>
            </a:solidFill>
            <a:ln xmlns:a="http://schemas.openxmlformats.org/drawingml/2006/main">
              <a:noFill/>
              <a:prstDash val="solid"/>
            </a:ln>
          </spPr>
          <invertIfNegative val="0"/>
          <dLbls>
            <delete val="1"/>
          </dLbls>
          <cat>
            <multiLvlStrRef>
              <multiLvlStrCache>
                <lvl>
                  <pt idx="0">
                    <v>高层</v>
                  </pt>
                  <pt idx="1">
                    <v>中层</v>
                  </pt>
                  <pt idx="2">
                    <v>基层</v>
                  </pt>
                  <pt idx="3">
                    <v>一般人员</v>
                  </pt>
                </lvl>
                <lvl>
                  <pt idx="0">
                    <v>1</v>
                  </pt>
                  <pt idx="1">
                    <v>2</v>
                  </pt>
                  <pt idx="2">
                    <v>3</v>
                  </pt>
                  <pt idx="3">
                    <v>4</v>
                  </pt>
                </lvl>
              </multiLvlStrCache>
              <f>职级薪酬结构分析!$A$7:$B$16</f>
            </multiLvlStrRef>
          </cat>
          <val>
            <numRef>
              <f>职级薪酬结构分析!$H$7:$H$16</f>
              <numCache>
                <formatCode xml:space="preserve">0.00_ </formatCode>
                <ptCount val="10"/>
                <pt idx="0">
                  <v>3500</v>
                </pt>
                <pt idx="1">
                  <v>2700</v>
                </pt>
                <pt idx="2">
                  <v>10500</v>
                </pt>
                <pt idx="3">
                  <v>4300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6"/>
          <order val="5"/>
          <tx>
            <strRef>
              <f>职级薪酬结构分析!$I$5</f>
              <strCache>
                <ptCount val="1"/>
                <pt idx="0">
                  <v>社保（公司部分）</v>
                </pt>
              </strCache>
            </strRef>
          </tx>
          <spPr>
            <a:solidFill xmlns:a="http://schemas.openxmlformats.org/drawingml/2006/main">
              <a:schemeClr val="accent1">
                <a:alpha val="70000"/>
                <a:lumMod val="60000"/>
              </a:schemeClr>
            </a:solidFill>
            <a:ln xmlns:a="http://schemas.openxmlformats.org/drawingml/2006/main">
              <a:noFill/>
              <a:prstDash val="solid"/>
            </a:ln>
          </spPr>
          <invertIfNegative val="0"/>
          <dLbls>
            <delete val="1"/>
          </dLbls>
          <cat>
            <multiLvlStrRef>
              <multiLvlStrCache>
                <lvl>
                  <pt idx="0">
                    <v>高层</v>
                  </pt>
                  <pt idx="1">
                    <v>中层</v>
                  </pt>
                  <pt idx="2">
                    <v>基层</v>
                  </pt>
                  <pt idx="3">
                    <v>一般人员</v>
                  </pt>
                </lvl>
                <lvl>
                  <pt idx="0">
                    <v>1</v>
                  </pt>
                  <pt idx="1">
                    <v>2</v>
                  </pt>
                  <pt idx="2">
                    <v>3</v>
                  </pt>
                  <pt idx="3">
                    <v>4</v>
                  </pt>
                </lvl>
              </multiLvlStrCache>
              <f>职级薪酬结构分析!$A$7:$B$16</f>
            </multiLvlStrRef>
          </cat>
          <val>
            <numRef>
              <f>职级薪酬结构分析!$I$7:$I$16</f>
              <numCache>
                <formatCode xml:space="preserve">0.00_ </formatCode>
                <ptCount val="10"/>
                <pt idx="0">
                  <v>2200</v>
                </pt>
                <pt idx="1">
                  <v>5500</v>
                </pt>
                <pt idx="2">
                  <v>9900</v>
                </pt>
                <pt idx="3">
                  <v>6600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7"/>
          <order val="6"/>
          <tx>
            <strRef>
              <f>职级薪酬结构分析!$J$5</f>
              <strCache>
                <ptCount val="1"/>
                <pt idx="0">
                  <v>公积金（公司部分）</v>
                </pt>
              </strCache>
            </strRef>
          </tx>
          <spPr>
            <a:solidFill xmlns:a="http://schemas.openxmlformats.org/drawingml/2006/main">
              <a:schemeClr val="accent2">
                <a:alpha val="70000"/>
                <a:lumMod val="60000"/>
              </a:schemeClr>
            </a:solidFill>
            <a:ln xmlns:a="http://schemas.openxmlformats.org/drawingml/2006/main">
              <a:noFill/>
              <a:prstDash val="solid"/>
            </a:ln>
          </spPr>
          <invertIfNegative val="0"/>
          <dLbls>
            <delete val="1"/>
          </dLbls>
          <cat>
            <multiLvlStrRef>
              <multiLvlStrCache>
                <lvl>
                  <pt idx="0">
                    <v>高层</v>
                  </pt>
                  <pt idx="1">
                    <v>中层</v>
                  </pt>
                  <pt idx="2">
                    <v>基层</v>
                  </pt>
                  <pt idx="3">
                    <v>一般人员</v>
                  </pt>
                </lvl>
                <lvl>
                  <pt idx="0">
                    <v>1</v>
                  </pt>
                  <pt idx="1">
                    <v>2</v>
                  </pt>
                  <pt idx="2">
                    <v>3</v>
                  </pt>
                  <pt idx="3">
                    <v>4</v>
                  </pt>
                </lvl>
              </multiLvlStrCache>
              <f>职级薪酬结构分析!$A$7:$B$16</f>
            </multiLvlStrRef>
          </cat>
          <val>
            <numRef>
              <f>职级薪酬结构分析!$J$7:$J$16</f>
              <numCache>
                <formatCode xml:space="preserve">0.00_ </formatCode>
                <ptCount val="10"/>
                <pt idx="0">
                  <v>1200</v>
                </pt>
                <pt idx="1">
                  <v>2700</v>
                </pt>
                <pt idx="2">
                  <v>2700</v>
                </pt>
                <pt idx="3">
                  <v>1800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8"/>
          <order val="7"/>
          <tx>
            <strRef>
              <f>职级薪酬结构分析!$K$5</f>
              <strCache>
                <ptCount val="1"/>
                <pt idx="0">
                  <v>其它补贴</v>
                </pt>
              </strCache>
            </strRef>
          </tx>
          <spPr>
            <a:solidFill xmlns:a="http://schemas.openxmlformats.org/drawingml/2006/main">
              <a:schemeClr val="accent3">
                <a:alpha val="70000"/>
                <a:lumMod val="60000"/>
              </a:schemeClr>
            </a:solidFill>
            <a:ln xmlns:a="http://schemas.openxmlformats.org/drawingml/2006/main">
              <a:noFill/>
              <a:prstDash val="solid"/>
            </a:ln>
          </spPr>
          <invertIfNegative val="0"/>
          <dLbls>
            <delete val="1"/>
          </dLbls>
          <cat>
            <multiLvlStrRef>
              <multiLvlStrCache>
                <lvl>
                  <pt idx="0">
                    <v>高层</v>
                  </pt>
                  <pt idx="1">
                    <v>中层</v>
                  </pt>
                  <pt idx="2">
                    <v>基层</v>
                  </pt>
                  <pt idx="3">
                    <v>一般人员</v>
                  </pt>
                </lvl>
                <lvl>
                  <pt idx="0">
                    <v>1</v>
                  </pt>
                  <pt idx="1">
                    <v>2</v>
                  </pt>
                  <pt idx="2">
                    <v>3</v>
                  </pt>
                  <pt idx="3">
                    <v>4</v>
                  </pt>
                </lvl>
              </multiLvlStrCache>
              <f>职级薪酬结构分析!$A$7:$B$16</f>
            </multiLvlStrRef>
          </cat>
          <val>
            <numRef>
              <f>职级薪酬结构分析!$K$7:$K$16</f>
              <numCache>
                <formatCode xml:space="preserve">0.00_ </formatCode>
                <ptCount val="10"/>
                <pt idx="0">
                  <v>600</v>
                </pt>
                <pt idx="1">
                  <v>1500</v>
                </pt>
                <pt idx="2">
                  <v>2300</v>
                </pt>
                <pt idx="3">
                  <v>1400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dLbls>
          <showLegendKey val="0"/>
          <showVal val="1"/>
          <showCatName val="0"/>
          <showSerName val="0"/>
          <showPercent val="0"/>
          <showBubbleSize val="0"/>
        </dLbls>
        <gapWidth val="50"/>
        <overlap val="100"/>
        <axId val="633653445"/>
        <axId val="907346919"/>
      </barChart>
      <catAx>
        <axId val="633653445"/>
        <scaling>
          <orientation val="maxMin"/>
        </scaling>
        <delete val="0"/>
        <axPos val="l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  <a:headEnd w="sm" len="sm"/>
            <a:tailEnd w="sm" len="sm"/>
          </a:ln>
        </spPr>
        <txPr>
          <a:bodyPr xmlns:a="http://schemas.openxmlformats.org/drawingml/2006/main" rot="-6000000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</a:p>
        </txPr>
        <crossAx val="907346919"/>
        <crosses val="autoZero"/>
        <auto val="1"/>
        <lblAlgn val="ctr"/>
        <lblOffset val="100"/>
        <noMultiLvlLbl val="0"/>
      </catAx>
      <valAx>
        <axId val="907346919"/>
        <scaling>
          <orientation val="minMax"/>
        </scaling>
        <delete val="0"/>
        <axPos val="t"/>
        <majorGridlines>
          <spPr>
            <a:ln xmlns:a="http://schemas.openxmlformats.org/drawingml/2006/main"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prstDash val="solid"/>
              <a:round/>
            </a:ln>
          </spPr>
        </majorGridlines>
        <numFmt formatCode="0.00_ 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</a:p>
        </txPr>
        <crossAx val="633653445"/>
        <crosses val="autoZero"/>
        <crossBetween val="between"/>
      </valAx>
    </plotArea>
    <legend>
      <legendPos val="b"/>
      <legendEntry>
        <idx val="0"/>
        <delete val="0"/>
        <txPr>
          <a:bodyPr xmlns:a="http://schemas.openxmlformats.org/drawingml/2006/main" rot="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8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</a:p>
        </txPr>
      </legendEntry>
      <legendEntry>
        <idx val="1"/>
        <delete val="0"/>
        <txPr>
          <a:bodyPr xmlns:a="http://schemas.openxmlformats.org/drawingml/2006/main" rot="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8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</a:p>
        </txPr>
      </legendEntry>
      <legendEntry>
        <idx val="2"/>
        <delete val="0"/>
        <txPr>
          <a:bodyPr xmlns:a="http://schemas.openxmlformats.org/drawingml/2006/main" rot="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8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</a:p>
        </txPr>
      </legendEntry>
      <legendEntry>
        <idx val="3"/>
        <delete val="0"/>
        <txPr>
          <a:bodyPr xmlns:a="http://schemas.openxmlformats.org/drawingml/2006/main" rot="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8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</a:p>
        </txPr>
      </legendEntry>
      <legendEntry>
        <idx val="4"/>
        <delete val="0"/>
        <txPr>
          <a:bodyPr xmlns:a="http://schemas.openxmlformats.org/drawingml/2006/main" rot="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8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</a:p>
        </txPr>
      </legendEntry>
      <legendEntry>
        <idx val="5"/>
        <delete val="0"/>
        <txPr>
          <a:bodyPr xmlns:a="http://schemas.openxmlformats.org/drawingml/2006/main" rot="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8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</a:p>
        </txPr>
      </legendEntry>
      <legendEntry>
        <idx val="6"/>
        <delete val="0"/>
        <txPr>
          <a:bodyPr xmlns:a="http://schemas.openxmlformats.org/drawingml/2006/main" rot="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8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</a:p>
        </txPr>
      </legendEntry>
      <legendEntry>
        <idx val="7"/>
        <delete val="0"/>
        <txPr>
          <a:bodyPr xmlns:a="http://schemas.openxmlformats.org/drawingml/2006/main" rot="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8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</a:p>
        </txPr>
      </legendEntry>
      <layout/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0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lang="zh-CN" sz="8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</a:p>
      </txPr>
    </legend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6.xml><?xml version="1.0" encoding="utf-8"?>
<chartSpace xmlns="http://schemas.openxmlformats.org/drawingml/2006/chart">
  <chart>
    <plotArea>
      <layout/>
      <barChart>
        <barDir val="bar"/>
        <grouping val="stacked"/>
        <varyColors val="0"/>
        <ser>
          <idx val="1"/>
          <order val="0"/>
          <tx>
            <strRef>
              <f>不同学历薪酬结构分析!$D$5</f>
              <strCache>
                <ptCount val="1"/>
                <pt idx="0">
                  <v>基本工资</v>
                </pt>
              </strCache>
            </strRef>
          </tx>
          <spPr>
            <a:solidFill xmlns:a="http://schemas.openxmlformats.org/drawingml/2006/main">
              <a:schemeClr val="accent2">
                <a:alpha val="70000"/>
              </a:schemeClr>
            </a:solidFill>
            <a:ln xmlns:a="http://schemas.openxmlformats.org/drawingml/2006/main">
              <a:noFill/>
              <a:prstDash val="solid"/>
            </a:ln>
          </spPr>
          <invertIfNegative val="0"/>
          <dLbls>
            <delete val="1"/>
          </dLbls>
          <cat>
            <multiLvlStrRef>
              <multiLvlStrCache>
                <lvl>
                  <pt idx="0">
                    <v>博士</v>
                  </pt>
                  <pt idx="1">
                    <v>硕士</v>
                  </pt>
                  <pt idx="2">
                    <v>本科</v>
                  </pt>
                  <pt idx="3">
                    <v>大专</v>
                  </pt>
                  <pt idx="4">
                    <v>中专</v>
                  </pt>
                </lvl>
                <lvl>
                  <pt idx="0">
                    <v>1</v>
                  </pt>
                  <pt idx="1">
                    <v>2</v>
                  </pt>
                  <pt idx="2">
                    <v>3</v>
                  </pt>
                  <pt idx="3">
                    <v>4</v>
                  </pt>
                  <pt idx="4">
                    <v>5</v>
                  </pt>
                </lvl>
              </multiLvlStrCache>
              <f>不同学历薪酬结构分析!$A$7:$B$16</f>
            </multiLvlStrRef>
          </cat>
          <val>
            <numRef>
              <f>不同学历薪酬结构分析!$D$7:$D$16</f>
              <numCache>
                <formatCode xml:space="preserve">0.00_ </formatCode>
                <ptCount val="10"/>
                <pt idx="0">
                  <v>10000</v>
                </pt>
                <pt idx="1">
                  <v>10500</v>
                </pt>
                <pt idx="2">
                  <v>54500</v>
                </pt>
                <pt idx="3">
                  <v>23000</v>
                </pt>
                <pt idx="4">
                  <v>8000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2"/>
          <order val="1"/>
          <tx>
            <strRef>
              <f>不同学历薪酬结构分析!$E$5</f>
              <strCache>
                <ptCount val="1"/>
                <pt idx="0">
                  <v>绩效工资</v>
                </pt>
              </strCache>
            </strRef>
          </tx>
          <spPr>
            <a:solidFill xmlns:a="http://schemas.openxmlformats.org/drawingml/2006/main">
              <a:schemeClr val="accent3">
                <a:alpha val="70000"/>
              </a:schemeClr>
            </a:solidFill>
            <a:ln xmlns:a="http://schemas.openxmlformats.org/drawingml/2006/main">
              <a:noFill/>
              <a:prstDash val="solid"/>
            </a:ln>
          </spPr>
          <invertIfNegative val="0"/>
          <dLbls>
            <delete val="1"/>
          </dLbls>
          <cat>
            <multiLvlStrRef>
              <multiLvlStrCache>
                <lvl>
                  <pt idx="0">
                    <v>博士</v>
                  </pt>
                  <pt idx="1">
                    <v>硕士</v>
                  </pt>
                  <pt idx="2">
                    <v>本科</v>
                  </pt>
                  <pt idx="3">
                    <v>大专</v>
                  </pt>
                  <pt idx="4">
                    <v>中专</v>
                  </pt>
                </lvl>
                <lvl>
                  <pt idx="0">
                    <v>1</v>
                  </pt>
                  <pt idx="1">
                    <v>2</v>
                  </pt>
                  <pt idx="2">
                    <v>3</v>
                  </pt>
                  <pt idx="3">
                    <v>4</v>
                  </pt>
                  <pt idx="4">
                    <v>5</v>
                  </pt>
                </lvl>
              </multiLvlStrCache>
              <f>不同学历薪酬结构分析!$A$7:$B$16</f>
            </multiLvlStrRef>
          </cat>
          <val>
            <numRef>
              <f>不同学历薪酬结构分析!$E$7:$E$16</f>
              <numCache>
                <formatCode xml:space="preserve">0.00_ </formatCode>
                <ptCount val="10"/>
                <pt idx="0">
                  <v>4000</v>
                </pt>
                <pt idx="1">
                  <v>3000</v>
                </pt>
                <pt idx="2">
                  <v>20000</v>
                </pt>
                <pt idx="3">
                  <v>7000</v>
                </pt>
                <pt idx="4">
                  <v>2000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3"/>
          <order val="2"/>
          <tx>
            <strRef>
              <f>不同学历薪酬结构分析!$F$5</f>
              <strCache>
                <ptCount val="1"/>
                <pt idx="0">
                  <v>固定补贴</v>
                </pt>
              </strCache>
            </strRef>
          </tx>
          <spPr>
            <a:solidFill xmlns:a="http://schemas.openxmlformats.org/drawingml/2006/main">
              <a:schemeClr val="accent4">
                <a:alpha val="70000"/>
              </a:schemeClr>
            </a:solidFill>
            <a:ln xmlns:a="http://schemas.openxmlformats.org/drawingml/2006/main">
              <a:noFill/>
              <a:prstDash val="solid"/>
            </a:ln>
          </spPr>
          <invertIfNegative val="0"/>
          <dLbls>
            <delete val="1"/>
          </dLbls>
          <cat>
            <multiLvlStrRef>
              <multiLvlStrCache>
                <lvl>
                  <pt idx="0">
                    <v>博士</v>
                  </pt>
                  <pt idx="1">
                    <v>硕士</v>
                  </pt>
                  <pt idx="2">
                    <v>本科</v>
                  </pt>
                  <pt idx="3">
                    <v>大专</v>
                  </pt>
                  <pt idx="4">
                    <v>中专</v>
                  </pt>
                </lvl>
                <lvl>
                  <pt idx="0">
                    <v>1</v>
                  </pt>
                  <pt idx="1">
                    <v>2</v>
                  </pt>
                  <pt idx="2">
                    <v>3</v>
                  </pt>
                  <pt idx="3">
                    <v>4</v>
                  </pt>
                  <pt idx="4">
                    <v>5</v>
                  </pt>
                </lvl>
              </multiLvlStrCache>
              <f>不同学历薪酬结构分析!$A$7:$B$16</f>
            </multiLvlStrRef>
          </cat>
          <val>
            <numRef>
              <f>不同学历薪酬结构分析!$F$7:$F$16</f>
              <numCache>
                <formatCode xml:space="preserve">0.00_ </formatCode>
                <ptCount val="10"/>
                <pt idx="0">
                  <v>1000</v>
                </pt>
                <pt idx="1">
                  <v>1000</v>
                </pt>
                <pt idx="2">
                  <v>7000</v>
                </pt>
                <pt idx="3">
                  <v>3000</v>
                </pt>
                <pt idx="4">
                  <v>1000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4"/>
          <order val="3"/>
          <tx>
            <strRef>
              <f>不同学历薪酬结构分析!$G$5</f>
              <strCache>
                <ptCount val="1"/>
                <pt idx="0">
                  <v>加班费</v>
                </pt>
              </strCache>
            </strRef>
          </tx>
          <spPr>
            <a:solidFill xmlns:a="http://schemas.openxmlformats.org/drawingml/2006/main">
              <a:schemeClr val="accent5">
                <a:alpha val="70000"/>
              </a:schemeClr>
            </a:solidFill>
            <a:ln xmlns:a="http://schemas.openxmlformats.org/drawingml/2006/main">
              <a:noFill/>
              <a:prstDash val="solid"/>
            </a:ln>
          </spPr>
          <invertIfNegative val="0"/>
          <dLbls>
            <delete val="1"/>
          </dLbls>
          <cat>
            <multiLvlStrRef>
              <multiLvlStrCache>
                <lvl>
                  <pt idx="0">
                    <v>博士</v>
                  </pt>
                  <pt idx="1">
                    <v>硕士</v>
                  </pt>
                  <pt idx="2">
                    <v>本科</v>
                  </pt>
                  <pt idx="3">
                    <v>大专</v>
                  </pt>
                  <pt idx="4">
                    <v>中专</v>
                  </pt>
                </lvl>
                <lvl>
                  <pt idx="0">
                    <v>1</v>
                  </pt>
                  <pt idx="1">
                    <v>2</v>
                  </pt>
                  <pt idx="2">
                    <v>3</v>
                  </pt>
                  <pt idx="3">
                    <v>4</v>
                  </pt>
                  <pt idx="4">
                    <v>5</v>
                  </pt>
                </lvl>
              </multiLvlStrCache>
              <f>不同学历薪酬结构分析!$A$7:$B$16</f>
            </multiLvlStrRef>
          </cat>
          <val>
            <numRef>
              <f>不同学历薪酬结构分析!$G$7:$G$16</f>
              <numCache>
                <formatCode xml:space="preserve">0.00_ </formatCode>
                <ptCount val="10"/>
                <pt idx="0">
                  <v>400</v>
                </pt>
                <pt idx="1">
                  <v>400</v>
                </pt>
                <pt idx="2">
                  <v>2200</v>
                </pt>
                <pt idx="3">
                  <v>1000</v>
                </pt>
                <pt idx="4">
                  <v>400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5"/>
          <order val="4"/>
          <tx>
            <strRef>
              <f>不同学历薪酬结构分析!$H$5</f>
              <strCache>
                <ptCount val="1"/>
                <pt idx="0">
                  <v>奖金/提成</v>
                </pt>
              </strCache>
            </strRef>
          </tx>
          <spPr>
            <a:solidFill xmlns:a="http://schemas.openxmlformats.org/drawingml/2006/main">
              <a:schemeClr val="accent6">
                <a:alpha val="70000"/>
              </a:schemeClr>
            </a:solidFill>
            <a:ln xmlns:a="http://schemas.openxmlformats.org/drawingml/2006/main">
              <a:noFill/>
              <a:prstDash val="solid"/>
            </a:ln>
          </spPr>
          <invertIfNegative val="0"/>
          <dLbls>
            <delete val="1"/>
          </dLbls>
          <cat>
            <multiLvlStrRef>
              <multiLvlStrCache>
                <lvl>
                  <pt idx="0">
                    <v>博士</v>
                  </pt>
                  <pt idx="1">
                    <v>硕士</v>
                  </pt>
                  <pt idx="2">
                    <v>本科</v>
                  </pt>
                  <pt idx="3">
                    <v>大专</v>
                  </pt>
                  <pt idx="4">
                    <v>中专</v>
                  </pt>
                </lvl>
                <lvl>
                  <pt idx="0">
                    <v>1</v>
                  </pt>
                  <pt idx="1">
                    <v>2</v>
                  </pt>
                  <pt idx="2">
                    <v>3</v>
                  </pt>
                  <pt idx="3">
                    <v>4</v>
                  </pt>
                  <pt idx="4">
                    <v>5</v>
                  </pt>
                </lvl>
              </multiLvlStrCache>
              <f>不同学历薪酬结构分析!$A$7:$B$16</f>
            </multiLvlStrRef>
          </cat>
          <val>
            <numRef>
              <f>不同学历薪酬结构分析!$H$7:$H$16</f>
              <numCache>
                <formatCode xml:space="preserve">0.00_ </formatCode>
                <ptCount val="10"/>
                <pt idx="0">
                  <v>1100</v>
                </pt>
                <pt idx="1">
                  <v>1000</v>
                </pt>
                <pt idx="2">
                  <v>15000</v>
                </pt>
                <pt idx="3">
                  <v>2300</v>
                </pt>
                <pt idx="4">
                  <v>1600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6"/>
          <order val="5"/>
          <tx>
            <strRef>
              <f>不同学历薪酬结构分析!$I$5</f>
              <strCache>
                <ptCount val="1"/>
                <pt idx="0">
                  <v>社保（公司部分）</v>
                </pt>
              </strCache>
            </strRef>
          </tx>
          <spPr>
            <a:solidFill xmlns:a="http://schemas.openxmlformats.org/drawingml/2006/main">
              <a:schemeClr val="accent1">
                <a:alpha val="70000"/>
                <a:lumMod val="60000"/>
              </a:schemeClr>
            </a:solidFill>
            <a:ln xmlns:a="http://schemas.openxmlformats.org/drawingml/2006/main">
              <a:noFill/>
              <a:prstDash val="solid"/>
            </a:ln>
          </spPr>
          <invertIfNegative val="0"/>
          <dLbls>
            <delete val="1"/>
          </dLbls>
          <cat>
            <multiLvlStrRef>
              <multiLvlStrCache>
                <lvl>
                  <pt idx="0">
                    <v>博士</v>
                  </pt>
                  <pt idx="1">
                    <v>硕士</v>
                  </pt>
                  <pt idx="2">
                    <v>本科</v>
                  </pt>
                  <pt idx="3">
                    <v>大专</v>
                  </pt>
                  <pt idx="4">
                    <v>中专</v>
                  </pt>
                </lvl>
                <lvl>
                  <pt idx="0">
                    <v>1</v>
                  </pt>
                  <pt idx="1">
                    <v>2</v>
                  </pt>
                  <pt idx="2">
                    <v>3</v>
                  </pt>
                  <pt idx="3">
                    <v>4</v>
                  </pt>
                  <pt idx="4">
                    <v>5</v>
                  </pt>
                </lvl>
              </multiLvlStrCache>
              <f>不同学历薪酬结构分析!$A$7:$B$16</f>
            </multiLvlStrRef>
          </cat>
          <val>
            <numRef>
              <f>不同学历薪酬结构分析!$I$7:$I$16</f>
              <numCache>
                <formatCode xml:space="preserve">0.00_ </formatCode>
                <ptCount val="10"/>
                <pt idx="0">
                  <v>2200</v>
                </pt>
                <pt idx="1">
                  <v>2200</v>
                </pt>
                <pt idx="2">
                  <v>12100</v>
                </pt>
                <pt idx="3">
                  <v>5500</v>
                </pt>
                <pt idx="4">
                  <v>2200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7"/>
          <order val="6"/>
          <tx>
            <strRef>
              <f>不同学历薪酬结构分析!$J$5</f>
              <strCache>
                <ptCount val="1"/>
                <pt idx="0">
                  <v>公积金（公司部分）</v>
                </pt>
              </strCache>
            </strRef>
          </tx>
          <spPr>
            <a:solidFill xmlns:a="http://schemas.openxmlformats.org/drawingml/2006/main">
              <a:schemeClr val="accent2">
                <a:alpha val="70000"/>
                <a:lumMod val="60000"/>
              </a:schemeClr>
            </a:solidFill>
            <a:ln xmlns:a="http://schemas.openxmlformats.org/drawingml/2006/main">
              <a:noFill/>
              <a:prstDash val="solid"/>
            </a:ln>
          </spPr>
          <invertIfNegative val="0"/>
          <dLbls>
            <delete val="1"/>
          </dLbls>
          <cat>
            <multiLvlStrRef>
              <multiLvlStrCache>
                <lvl>
                  <pt idx="0">
                    <v>博士</v>
                  </pt>
                  <pt idx="1">
                    <v>硕士</v>
                  </pt>
                  <pt idx="2">
                    <v>本科</v>
                  </pt>
                  <pt idx="3">
                    <v>大专</v>
                  </pt>
                  <pt idx="4">
                    <v>中专</v>
                  </pt>
                </lvl>
                <lvl>
                  <pt idx="0">
                    <v>1</v>
                  </pt>
                  <pt idx="1">
                    <v>2</v>
                  </pt>
                  <pt idx="2">
                    <v>3</v>
                  </pt>
                  <pt idx="3">
                    <v>4</v>
                  </pt>
                  <pt idx="4">
                    <v>5</v>
                  </pt>
                </lvl>
              </multiLvlStrCache>
              <f>不同学历薪酬结构分析!$A$7:$B$16</f>
            </multiLvlStrRef>
          </cat>
          <val>
            <numRef>
              <f>不同学历薪酬结构分析!$J$7:$J$16</f>
              <numCache>
                <formatCode xml:space="preserve">0.00_ </formatCode>
                <ptCount val="10"/>
                <pt idx="0">
                  <v>600</v>
                </pt>
                <pt idx="1">
                  <v>600</v>
                </pt>
                <pt idx="2">
                  <v>4500</v>
                </pt>
                <pt idx="3">
                  <v>2100</v>
                </pt>
                <pt idx="4">
                  <v>600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8"/>
          <order val="7"/>
          <tx>
            <strRef>
              <f>不同学历薪酬结构分析!$K$5</f>
              <strCache>
                <ptCount val="1"/>
                <pt idx="0">
                  <v>其它补贴</v>
                </pt>
              </strCache>
            </strRef>
          </tx>
          <spPr>
            <a:solidFill xmlns:a="http://schemas.openxmlformats.org/drawingml/2006/main">
              <a:schemeClr val="accent3">
                <a:alpha val="70000"/>
                <a:lumMod val="60000"/>
              </a:schemeClr>
            </a:solidFill>
            <a:ln xmlns:a="http://schemas.openxmlformats.org/drawingml/2006/main">
              <a:noFill/>
              <a:prstDash val="solid"/>
            </a:ln>
          </spPr>
          <invertIfNegative val="0"/>
          <dLbls>
            <delete val="1"/>
          </dLbls>
          <cat>
            <multiLvlStrRef>
              <multiLvlStrCache>
                <lvl>
                  <pt idx="0">
                    <v>博士</v>
                  </pt>
                  <pt idx="1">
                    <v>硕士</v>
                  </pt>
                  <pt idx="2">
                    <v>本科</v>
                  </pt>
                  <pt idx="3">
                    <v>大专</v>
                  </pt>
                  <pt idx="4">
                    <v>中专</v>
                  </pt>
                </lvl>
                <lvl>
                  <pt idx="0">
                    <v>1</v>
                  </pt>
                  <pt idx="1">
                    <v>2</v>
                  </pt>
                  <pt idx="2">
                    <v>3</v>
                  </pt>
                  <pt idx="3">
                    <v>4</v>
                  </pt>
                  <pt idx="4">
                    <v>5</v>
                  </pt>
                </lvl>
              </multiLvlStrCache>
              <f>不同学历薪酬结构分析!$A$7:$B$16</f>
            </multiLvlStrRef>
          </cat>
          <val>
            <numRef>
              <f>不同学历薪酬结构分析!$K$7:$K$16</f>
              <numCache>
                <formatCode xml:space="preserve">0.00_ </formatCode>
                <ptCount val="10"/>
                <pt idx="0">
                  <v>800</v>
                </pt>
                <pt idx="1">
                  <v>600</v>
                </pt>
                <pt idx="2">
                  <v>2900</v>
                </pt>
                <pt idx="3">
                  <v>1000</v>
                </pt>
                <pt idx="4">
                  <v>500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dLbls>
          <showLegendKey val="0"/>
          <showVal val="1"/>
          <showCatName val="0"/>
          <showSerName val="0"/>
          <showPercent val="0"/>
          <showBubbleSize val="0"/>
        </dLbls>
        <gapWidth val="50"/>
        <overlap val="100"/>
        <axId val="964109377"/>
        <axId val="83094605"/>
      </barChart>
      <catAx>
        <axId val="964109377"/>
        <scaling>
          <orientation val="maxMin"/>
        </scaling>
        <delete val="0"/>
        <axPos val="l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  <a:headEnd w="sm" len="sm"/>
            <a:tailEnd w="sm" len="sm"/>
          </a:ln>
        </spPr>
        <txPr>
          <a:bodyPr xmlns:a="http://schemas.openxmlformats.org/drawingml/2006/main" rot="-6000000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</a:p>
        </txPr>
        <crossAx val="83094605"/>
        <crosses val="autoZero"/>
        <auto val="1"/>
        <lblAlgn val="ctr"/>
        <lblOffset val="100"/>
        <noMultiLvlLbl val="0"/>
      </catAx>
      <valAx>
        <axId val="83094605"/>
        <scaling>
          <orientation val="minMax"/>
        </scaling>
        <delete val="0"/>
        <axPos val="t"/>
        <majorGridlines>
          <spPr>
            <a:ln xmlns:a="http://schemas.openxmlformats.org/drawingml/2006/main"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prstDash val="solid"/>
              <a:round/>
            </a:ln>
          </spPr>
        </majorGridlines>
        <numFmt formatCode="0.00_ 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</a:p>
        </txPr>
        <crossAx val="964109377"/>
        <crosses val="autoZero"/>
        <crossBetween val="between"/>
      </valAx>
    </plotArea>
    <legend>
      <legendPos val="b"/>
      <legendEntry>
        <idx val="0"/>
        <delete val="0"/>
        <txPr>
          <a:bodyPr xmlns:a="http://schemas.openxmlformats.org/drawingml/2006/main" rot="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8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</a:p>
        </txPr>
      </legendEntry>
      <legendEntry>
        <idx val="1"/>
        <delete val="0"/>
        <txPr>
          <a:bodyPr xmlns:a="http://schemas.openxmlformats.org/drawingml/2006/main" rot="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8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</a:p>
        </txPr>
      </legendEntry>
      <legendEntry>
        <idx val="2"/>
        <delete val="0"/>
        <txPr>
          <a:bodyPr xmlns:a="http://schemas.openxmlformats.org/drawingml/2006/main" rot="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8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</a:p>
        </txPr>
      </legendEntry>
      <legendEntry>
        <idx val="3"/>
        <delete val="0"/>
        <txPr>
          <a:bodyPr xmlns:a="http://schemas.openxmlformats.org/drawingml/2006/main" rot="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8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</a:p>
        </txPr>
      </legendEntry>
      <legendEntry>
        <idx val="4"/>
        <delete val="0"/>
        <txPr>
          <a:bodyPr xmlns:a="http://schemas.openxmlformats.org/drawingml/2006/main" rot="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8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</a:p>
        </txPr>
      </legendEntry>
      <legendEntry>
        <idx val="5"/>
        <delete val="0"/>
        <txPr>
          <a:bodyPr xmlns:a="http://schemas.openxmlformats.org/drawingml/2006/main" rot="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8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</a:p>
        </txPr>
      </legendEntry>
      <legendEntry>
        <idx val="6"/>
        <delete val="0"/>
        <txPr>
          <a:bodyPr xmlns:a="http://schemas.openxmlformats.org/drawingml/2006/main" rot="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8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</a:p>
        </txPr>
      </legendEntry>
      <legendEntry>
        <idx val="7"/>
        <delete val="0"/>
        <txPr>
          <a:bodyPr xmlns:a="http://schemas.openxmlformats.org/drawingml/2006/main" rot="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8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</a:p>
        </txPr>
      </legendEntry>
      <layout/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0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lang="zh-CN" sz="8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</a:p>
      </txPr>
    </legend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image" Target="/xl/media/image1.png" Id="rId1"/><Relationship Type="http://schemas.openxmlformats.org/officeDocument/2006/relationships/image" Target="/xl/media/image2.jpeg" Id="rId2"/></Relationships>
</file>

<file path=xl/drawings/_rels/drawing2.xml.rels><Relationships xmlns="http://schemas.openxmlformats.org/package/2006/relationships"><Relationship Type="http://schemas.openxmlformats.org/officeDocument/2006/relationships/image" Target="/xl/media/image3.jpeg" Id="rId1"/></Relationships>
</file>

<file path=xl/drawings/_rels/drawing3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image" Target="/xl/media/image4.jpeg" Id="rId2"/></Relationships>
</file>

<file path=xl/drawings/_rels/drawing4.xml.rels><Relationships xmlns="http://schemas.openxmlformats.org/package/2006/relationships"><Relationship Type="http://schemas.openxmlformats.org/officeDocument/2006/relationships/chart" Target="/xl/charts/chart2.xml" Id="rId1"/><Relationship Type="http://schemas.openxmlformats.org/officeDocument/2006/relationships/chart" Target="/xl/charts/chart3.xml" Id="rId2"/><Relationship Type="http://schemas.openxmlformats.org/officeDocument/2006/relationships/chart" Target="/xl/charts/chart4.xml" Id="rId3"/><Relationship Type="http://schemas.openxmlformats.org/officeDocument/2006/relationships/image" Target="/xl/media/image5.jpeg" Id="rId4"/></Relationships>
</file>

<file path=xl/drawings/_rels/drawing5.xml.rels><Relationships xmlns="http://schemas.openxmlformats.org/package/2006/relationships"><Relationship Type="http://schemas.openxmlformats.org/officeDocument/2006/relationships/chart" Target="/xl/charts/chart5.xml" Id="rId1"/><Relationship Type="http://schemas.openxmlformats.org/officeDocument/2006/relationships/image" Target="/xl/media/image6.jpeg" Id="rId2"/></Relationships>
</file>

<file path=xl/drawings/_rels/drawing6.xml.rels><Relationships xmlns="http://schemas.openxmlformats.org/package/2006/relationships"><Relationship Type="http://schemas.openxmlformats.org/officeDocument/2006/relationships/chart" Target="/xl/charts/chart6.xml" Id="rId1"/><Relationship Type="http://schemas.openxmlformats.org/officeDocument/2006/relationships/image" Target="/xl/media/image7.jpeg" Id="rId2"/></Relationships>
</file>

<file path=xl/drawings/drawing1.xml><?xml version="1.0" encoding="utf-8"?>
<wsDr xmlns="http://schemas.openxmlformats.org/drawingml/2006/spreadsheetDrawing">
  <twoCellAnchor>
    <from>
      <col>0</col>
      <colOff>76200</colOff>
      <row>0</row>
      <rowOff>64135</rowOff>
    </from>
    <to>
      <col>0</col>
      <colOff>571500</colOff>
      <row>0</row>
      <rowOff>487045</rowOff>
    </to>
    <pic>
      <nvPicPr>
        <cNvPr id="2" name="图片 1" descr="d:\我的文档\桌面\80294.png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print" r:embed="rId1">
          <grayscl/>
        </a:blip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76200" y="64135"/>
          <a:ext cx="495300" cy="42291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 w="9525">
          <a:noFill/>
          <a:prstDash val="solid"/>
          <a:miter lim="800000"/>
          <a:headEnd/>
          <a:tailEnd/>
        </a:ln>
      </spPr>
    </pic>
    <clientData/>
  </twoCellAnchor>
  <twoCellAnchor>
    <from>
      <col>11</col>
      <colOff>433705</colOff>
      <row>21</row>
      <rowOff>50800</rowOff>
    </from>
    <to>
      <col>13</col>
      <colOff>332740</colOff>
      <row>21</row>
      <rowOff>434340</rowOff>
    </to>
    <pic>
      <nvPicPr>
        <cNvPr id="3" name="图片 1" descr="未名潮LOGO横专业楷体红色WEB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print" r:embed="rId2"/>
        <a:srcRect xmlns:a="http://schemas.openxmlformats.org/drawingml/2006/main" l="3857" t="18405" r="3857" b="17792"/>
        <a:stretch xmlns:a="http://schemas.openxmlformats.org/drawingml/2006/main">
          <a:fillRect/>
        </a:stretch>
      </blipFill>
      <spPr>
        <a:xfrm xmlns:a="http://schemas.openxmlformats.org/drawingml/2006/main">
          <a:off x="7139305" y="4526280"/>
          <a:ext cx="1118235" cy="38354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 w="9525">
          <a:noFill/>
          <a:prstDash val="solid"/>
          <a:miter lim="800000"/>
          <a:headEnd/>
          <a:tailEnd/>
        </a:ln>
      </spPr>
    </pic>
    <clientData/>
  </twoCellAnchor>
</wsDr>
</file>

<file path=xl/drawings/drawing2.xml><?xml version="1.0" encoding="utf-8"?>
<wsDr xmlns="http://schemas.openxmlformats.org/drawingml/2006/spreadsheetDrawing">
  <twoCellAnchor>
    <from>
      <col>21</col>
      <colOff>205105</colOff>
      <row>2</row>
      <rowOff>419735</rowOff>
    </from>
    <to>
      <col>23</col>
      <colOff>414020</colOff>
      <row>2</row>
      <rowOff>862965</rowOff>
    </to>
    <pic>
      <nvPicPr>
        <cNvPr id="3" name="图片 1" descr="未名潮LOGO横专业楷体红色WEB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r:embed="rId1"/>
        <a:srcRect xmlns:a="http://schemas.openxmlformats.org/drawingml/2006/main" l="3857" t="18405" r="3857" b="17792"/>
        <a:stretch xmlns:a="http://schemas.openxmlformats.org/drawingml/2006/main">
          <a:fillRect/>
        </a:stretch>
      </blipFill>
      <spPr>
        <a:xfrm xmlns:a="http://schemas.openxmlformats.org/drawingml/2006/main">
          <a:off x="11035030" y="1664335"/>
          <a:ext cx="1222375" cy="44323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 w="9525">
          <a:noFill/>
          <a:prstDash val="solid"/>
          <a:miter lim="800000"/>
          <a:headEnd/>
          <a:tailEnd/>
        </a:ln>
      </spPr>
    </pic>
    <clientData/>
  </twoCellAnchor>
</wsDr>
</file>

<file path=xl/drawings/drawing3.xml><?xml version="1.0" encoding="utf-8"?>
<wsDr xmlns="http://schemas.openxmlformats.org/drawingml/2006/spreadsheetDrawing">
  <twoCellAnchor>
    <from>
      <col>0</col>
      <colOff>38100</colOff>
      <row>14</row>
      <rowOff>98425</rowOff>
    </from>
    <to>
      <col>8</col>
      <colOff>6985</colOff>
      <row>29</row>
      <rowOff>98425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9</col>
      <colOff>243840</colOff>
      <row>2</row>
      <rowOff>81915</rowOff>
    </from>
    <to>
      <col>11</col>
      <colOff>399415</colOff>
      <row>2</row>
      <rowOff>525145</rowOff>
    </to>
    <pic>
      <nvPicPr>
        <cNvPr id="15" name="图片 1" descr="未名潮LOGO横专业楷体红色WEB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r:embed="rId2"/>
        <a:srcRect xmlns:a="http://schemas.openxmlformats.org/drawingml/2006/main" l="3857" t="18405" r="3857" b="17792"/>
        <a:stretch xmlns:a="http://schemas.openxmlformats.org/drawingml/2006/main">
          <a:fillRect/>
        </a:stretch>
      </blipFill>
      <spPr>
        <a:xfrm xmlns:a="http://schemas.openxmlformats.org/drawingml/2006/main">
          <a:off x="8183880" y="1266190"/>
          <a:ext cx="1222375" cy="44323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 w="9525">
          <a:noFill/>
          <a:prstDash val="solid"/>
          <a:miter lim="800000"/>
          <a:headEnd/>
          <a:tailEnd/>
        </a:ln>
      </spPr>
    </pic>
    <clientData/>
  </twoCellAnchor>
</wsDr>
</file>

<file path=xl/drawings/drawing4.xml><?xml version="1.0" encoding="utf-8"?>
<wsDr xmlns="http://schemas.openxmlformats.org/drawingml/2006/spreadsheetDrawing">
  <twoCellAnchor>
    <from>
      <col>15</col>
      <colOff>209550</colOff>
      <row>4</row>
      <rowOff>1</rowOff>
    </from>
    <to>
      <col>15</col>
      <colOff>0</colOff>
      <row>11</row>
      <rowOff>1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0</col>
      <colOff>15240</colOff>
      <row>16</row>
      <rowOff>89535</rowOff>
    </from>
    <to>
      <col>7</col>
      <colOff>555625</colOff>
      <row>34</row>
      <rowOff>50800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  <twoCellAnchor>
    <from>
      <col>0</col>
      <colOff>22860</colOff>
      <row>48</row>
      <rowOff>57785</rowOff>
    </from>
    <to>
      <col>14</col>
      <colOff>739140</colOff>
      <row>63</row>
      <rowOff>57785</rowOff>
    </to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twoCellAnchor>
  <twoCellAnchor>
    <from>
      <col>16</col>
      <colOff>335280</colOff>
      <row>2</row>
      <rowOff>157480</rowOff>
    </from>
    <to>
      <col>18</col>
      <colOff>323215</colOff>
      <row>3</row>
      <rowOff>16510</rowOff>
    </to>
    <pic>
      <nvPicPr>
        <cNvPr id="6" name="图片 1" descr="未名潮LOGO横专业楷体红色WEB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r:embed="rId4"/>
        <a:srcRect xmlns:a="http://schemas.openxmlformats.org/drawingml/2006/main" l="3857" t="18405" r="3857" b="17792"/>
        <a:stretch xmlns:a="http://schemas.openxmlformats.org/drawingml/2006/main">
          <a:fillRect/>
        </a:stretch>
      </blipFill>
      <spPr>
        <a:xfrm xmlns:a="http://schemas.openxmlformats.org/drawingml/2006/main">
          <a:off x="10957560" y="1367155"/>
          <a:ext cx="1222375" cy="44323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 w="9525">
          <a:noFill/>
          <a:prstDash val="solid"/>
          <a:miter lim="800000"/>
          <a:headEnd/>
          <a:tailEnd/>
        </a:ln>
      </spPr>
    </pic>
    <clientData/>
  </twoCellAnchor>
</wsDr>
</file>

<file path=xl/drawings/drawing5.xml><?xml version="1.0" encoding="utf-8"?>
<wsDr xmlns="http://schemas.openxmlformats.org/drawingml/2006/spreadsheetDrawing">
  <twoCellAnchor>
    <from>
      <col>0</col>
      <colOff>15240</colOff>
      <row>48</row>
      <rowOff>70485</rowOff>
    </from>
    <to>
      <col>14</col>
      <colOff>753745</colOff>
      <row>62</row>
      <rowOff>1905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16</col>
      <colOff>335280</colOff>
      <row>2</row>
      <rowOff>51435</rowOff>
    </from>
    <to>
      <col>18</col>
      <colOff>323215</colOff>
      <row>2</row>
      <rowOff>494665</rowOff>
    </to>
    <pic>
      <nvPicPr>
        <cNvPr id="2" name="图片 1" descr="未名潮LOGO横专业楷体红色WEB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r:embed="rId2"/>
        <a:srcRect xmlns:a="http://schemas.openxmlformats.org/drawingml/2006/main" l="3857" t="18405" r="3857" b="17792"/>
        <a:stretch xmlns:a="http://schemas.openxmlformats.org/drawingml/2006/main">
          <a:fillRect/>
        </a:stretch>
      </blipFill>
      <spPr>
        <a:xfrm xmlns:a="http://schemas.openxmlformats.org/drawingml/2006/main">
          <a:off x="10965180" y="1261110"/>
          <a:ext cx="1222375" cy="44323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 w="9525">
          <a:noFill/>
          <a:prstDash val="solid"/>
          <a:miter lim="800000"/>
          <a:headEnd/>
          <a:tailEnd/>
        </a:ln>
      </spPr>
    </pic>
    <clientData/>
  </twoCellAnchor>
</wsDr>
</file>

<file path=xl/drawings/drawing6.xml><?xml version="1.0" encoding="utf-8"?>
<wsDr xmlns="http://schemas.openxmlformats.org/drawingml/2006/spreadsheetDrawing">
  <twoCellAnchor>
    <from>
      <col>0</col>
      <colOff>7620</colOff>
      <row>48</row>
      <rowOff>62865</rowOff>
    </from>
    <to>
      <col>14</col>
      <colOff>754380</colOff>
      <row>62</row>
      <rowOff>169545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16</col>
      <colOff>320040</colOff>
      <row>2</row>
      <rowOff>120015</rowOff>
    </from>
    <to>
      <col>18</col>
      <colOff>330835</colOff>
      <row>2</row>
      <rowOff>563245</rowOff>
    </to>
    <pic>
      <nvPicPr>
        <cNvPr id="13" name="图片 12" descr="未名潮LOGO横专业楷体红色WEB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r:embed="rId2"/>
        <a:srcRect xmlns:a="http://schemas.openxmlformats.org/drawingml/2006/main" l="3857" t="18405" r="3857" b="17792"/>
        <a:stretch xmlns:a="http://schemas.openxmlformats.org/drawingml/2006/main">
          <a:fillRect/>
        </a:stretch>
      </blipFill>
      <spPr>
        <a:xfrm xmlns:a="http://schemas.openxmlformats.org/drawingml/2006/main">
          <a:off x="10919460" y="1342390"/>
          <a:ext cx="1153795" cy="44323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 w="9525">
          <a:noFill/>
          <a:prstDash val="solid"/>
          <a:miter lim="800000"/>
          <a:headEnd/>
          <a:tailEnd/>
        </a:ln>
      </spPr>
    </pic>
    <clientData/>
  </twoCellAnchor>
</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6.xml" Id="rId1"/></Relationships>
</file>

<file path=xl/worksheets/sheet1.xml><?xml version="1.0" encoding="utf-8"?>
<worksheet xmlns="http://schemas.openxmlformats.org/spreadsheetml/2006/main">
  <sheetPr>
    <outlinePr summaryBelow="1" summaryRight="1"/>
    <pageSetUpPr autoPageBreaks="0"/>
  </sheetPr>
  <dimension ref="A1:S22"/>
  <sheetViews>
    <sheetView showGridLines="0" workbookViewId="0">
      <selection activeCell="A1" sqref="A1:N1"/>
    </sheetView>
  </sheetViews>
  <sheetFormatPr baseColWidth="8" defaultColWidth="8.888888888888889" defaultRowHeight="14.4"/>
  <cols>
    <col width="2.44444444444444" customWidth="1" style="140" min="15" max="15"/>
    <col width="10.4444444444444" customWidth="1" style="140" min="16" max="19"/>
  </cols>
  <sheetData>
    <row r="1" ht="44" customHeight="1" s="140">
      <c r="A1" s="130" t="inlineStr">
        <is>
          <t xml:space="preserve">        人力资源管理工具——薪酬福利</t>
        </is>
      </c>
    </row>
    <row r="2" s="140">
      <c r="A2" s="131" t="n"/>
      <c r="B2" s="131" t="n"/>
      <c r="C2" s="131" t="n"/>
      <c r="D2" s="131" t="n"/>
      <c r="E2" s="131" t="n"/>
      <c r="F2" s="131" t="n"/>
      <c r="G2" s="131" t="n"/>
      <c r="H2" s="131" t="n"/>
      <c r="I2" s="131" t="n"/>
      <c r="J2" s="131" t="n"/>
      <c r="K2" s="131" t="n"/>
      <c r="L2" s="131" t="n"/>
      <c r="M2" s="131" t="n"/>
      <c r="N2" s="131" t="n"/>
      <c r="P2" s="138" t="inlineStr">
        <is>
          <t>说明：本系统工具用于统计和分析现有（月度）薪酬结构基本现状及薪资水平。                                                      特点：                                                             1.灵活修改参数：例如员工的学历等基本信息、职级设置等，但是需要注意分析表中数据应该同步修改；                                                                                       2.专业设置薪酬结构：目前的薪酬数据中列出了薪酬成本项目、需要扣款项目、个人所得税以及最终的实发工资金额等明细，而且还特别列出了公司承担的社保福利明细，便于有效统计公司实际发生的薪酬成本结构；                                                                         3.系统统计分析：从总体、部门、职级、学历多维度分析公司薪酬结构现状及人均水平；                          4.图表呈现结果：每项分析都配有可视化图表，分析结果一目了然。                                                      使用方法：                                                                         只需要在薪酬数据明细表中录入相关数据与信息，即可自动生成各项分析结果。（若分析项目的参数需要调整，则需要调整各分析表中对应的数据信息，但不要修改其他单元格函数公式。）</t>
        </is>
      </c>
    </row>
    <row r="3" s="140">
      <c r="A3" s="131" t="n"/>
      <c r="B3" s="132" t="inlineStr">
        <is>
          <t xml:space="preserve">   薪酬结构统计分析工具</t>
        </is>
      </c>
      <c r="N3" s="131" t="n"/>
    </row>
    <row r="4" s="140">
      <c r="A4" s="131" t="n"/>
      <c r="N4" s="131" t="n"/>
    </row>
    <row r="5" s="140">
      <c r="A5" s="131" t="n"/>
      <c r="N5" s="131" t="n"/>
    </row>
    <row r="6" s="140">
      <c r="A6" s="131" t="n"/>
      <c r="N6" s="131" t="n"/>
    </row>
    <row r="7" ht="18" customHeight="1" s="140">
      <c r="A7" s="131" t="n"/>
      <c r="N7" s="131" t="n"/>
    </row>
    <row r="8" ht="23.4" customHeight="1" s="140">
      <c r="A8" s="131" t="n"/>
      <c r="B8" s="131" t="n"/>
      <c r="C8" s="131" t="n"/>
      <c r="D8" s="133" t="inlineStr">
        <is>
          <t>灵活修改参数  专业设置薪酬  系统统计分析  图表呈现结果</t>
        </is>
      </c>
      <c r="M8" s="131" t="n"/>
      <c r="N8" s="131" t="n"/>
    </row>
    <row r="9" s="140">
      <c r="A9" s="131" t="n"/>
      <c r="B9" s="131" t="n"/>
      <c r="C9" s="131" t="n"/>
      <c r="D9" s="131" t="n"/>
      <c r="E9" s="131" t="n"/>
      <c r="F9" s="131" t="n"/>
      <c r="G9" s="131" t="n"/>
      <c r="H9" s="131" t="n"/>
      <c r="I9" s="131" t="n"/>
      <c r="J9" s="131" t="n"/>
      <c r="K9" s="131" t="n"/>
      <c r="L9" s="131" t="n"/>
      <c r="M9" s="131" t="n"/>
      <c r="N9" s="131" t="n"/>
    </row>
    <row r="10" ht="22.2" customHeight="1" s="140">
      <c r="A10" s="131" t="n"/>
      <c r="B10" s="131" t="n"/>
      <c r="C10" s="134" t="inlineStr">
        <is>
          <t xml:space="preserve">      全自动多维度统计分析公司薪酬结构现状</t>
        </is>
      </c>
      <c r="M10" s="131" t="n"/>
      <c r="N10" s="131" t="n"/>
    </row>
    <row r="11" s="140">
      <c r="A11" s="131" t="n"/>
      <c r="B11" s="131" t="n"/>
      <c r="C11" s="131" t="n"/>
      <c r="D11" s="131" t="n"/>
      <c r="E11" s="131" t="n"/>
      <c r="F11" s="131" t="n"/>
      <c r="G11" s="131" t="n"/>
      <c r="H11" s="131" t="n"/>
      <c r="I11" s="131" t="n"/>
      <c r="J11" s="131" t="n"/>
      <c r="K11" s="131" t="n"/>
      <c r="L11" s="131" t="n"/>
      <c r="M11" s="131" t="n"/>
      <c r="N11" s="131" t="n"/>
    </row>
    <row r="12" s="140">
      <c r="A12" s="131" t="n"/>
      <c r="B12" s="131" t="n"/>
      <c r="C12" s="131" t="n"/>
      <c r="D12" s="131" t="n"/>
      <c r="E12" s="131" t="n"/>
      <c r="F12" s="131" t="n"/>
      <c r="G12" s="131" t="n"/>
      <c r="H12" s="131" t="n"/>
      <c r="I12" s="131" t="n"/>
      <c r="J12" s="131" t="n"/>
      <c r="K12" s="131" t="n"/>
      <c r="L12" s="131" t="n"/>
      <c r="M12" s="131" t="n"/>
      <c r="N12" s="131" t="n"/>
    </row>
    <row r="13" s="140">
      <c r="A13" s="135" t="n"/>
      <c r="B13" s="135" t="n"/>
      <c r="C13" s="135" t="n"/>
      <c r="D13" s="135" t="n"/>
      <c r="E13" s="135" t="n"/>
      <c r="F13" s="135" t="n"/>
      <c r="G13" s="135" t="n"/>
      <c r="H13" s="135" t="n"/>
      <c r="I13" s="135" t="n"/>
      <c r="J13" s="135" t="n"/>
      <c r="K13" s="135" t="n"/>
      <c r="L13" s="135" t="n"/>
      <c r="M13" s="135" t="n"/>
      <c r="N13" s="135" t="n"/>
    </row>
    <row r="14" s="140">
      <c r="A14" s="135" t="n"/>
      <c r="B14" s="135" t="n"/>
      <c r="C14" s="135" t="n"/>
      <c r="D14" s="135" t="n"/>
      <c r="E14" s="135" t="n"/>
      <c r="F14" s="135" t="n"/>
      <c r="G14" s="135" t="n"/>
      <c r="H14" s="135" t="n"/>
      <c r="I14" s="135" t="n"/>
      <c r="J14" s="135" t="n"/>
      <c r="K14" s="135" t="n"/>
      <c r="L14" s="135" t="n"/>
      <c r="M14" s="135" t="n"/>
      <c r="N14" s="135" t="n"/>
    </row>
    <row r="15" s="140">
      <c r="A15" s="135" t="n"/>
      <c r="B15" s="135" t="n"/>
      <c r="C15" s="135" t="n"/>
      <c r="D15" s="135" t="n"/>
      <c r="E15" s="135" t="n"/>
      <c r="F15" s="135" t="n"/>
      <c r="G15" s="135" t="n"/>
      <c r="H15" s="135" t="n"/>
      <c r="I15" s="135" t="n"/>
      <c r="J15" s="135" t="n"/>
      <c r="K15" s="135" t="n"/>
      <c r="L15" s="135" t="n"/>
      <c r="M15" s="135" t="n"/>
      <c r="N15" s="135" t="n"/>
    </row>
    <row r="16" s="140">
      <c r="A16" s="135" t="n"/>
      <c r="B16" s="135" t="n"/>
      <c r="C16" s="135" t="n"/>
      <c r="D16" s="135" t="n"/>
      <c r="E16" s="135" t="n"/>
      <c r="F16" s="135" t="n"/>
      <c r="G16" s="135" t="n"/>
      <c r="H16" s="135" t="n"/>
      <c r="I16" s="135" t="n"/>
      <c r="J16" s="135" t="n"/>
      <c r="K16" s="135" t="n"/>
      <c r="L16" s="135" t="n"/>
      <c r="M16" s="135" t="n"/>
      <c r="N16" s="135" t="n"/>
    </row>
    <row r="17" s="140">
      <c r="A17" s="135" t="n"/>
      <c r="B17" s="135" t="n"/>
      <c r="C17" s="135" t="n"/>
      <c r="D17" s="135" t="n"/>
      <c r="E17" s="135" t="n"/>
      <c r="F17" s="135" t="n"/>
      <c r="G17" s="135" t="n"/>
      <c r="H17" s="135" t="n"/>
      <c r="I17" s="135" t="n"/>
      <c r="J17" s="135" t="n"/>
      <c r="K17" s="135" t="n"/>
      <c r="L17" s="135" t="n"/>
      <c r="M17" s="135" t="n"/>
      <c r="N17" s="135" t="n"/>
    </row>
    <row r="18" s="140">
      <c r="A18" s="135" t="n"/>
      <c r="B18" s="135" t="n"/>
      <c r="C18" s="135" t="n"/>
      <c r="D18" s="135" t="n"/>
      <c r="E18" s="135" t="n"/>
      <c r="F18" s="135" t="n"/>
      <c r="G18" s="135" t="n"/>
      <c r="H18" s="135" t="n"/>
      <c r="I18" s="135" t="n"/>
      <c r="J18" s="135" t="n"/>
      <c r="K18" s="135" t="n"/>
      <c r="L18" s="135" t="n"/>
      <c r="M18" s="135" t="n"/>
      <c r="N18" s="135" t="n"/>
    </row>
    <row r="19" s="140">
      <c r="A19" s="135" t="n"/>
      <c r="B19" s="135" t="n"/>
      <c r="C19" s="135" t="n"/>
      <c r="D19" s="135" t="n"/>
      <c r="E19" s="135" t="n"/>
      <c r="F19" s="135" t="n"/>
      <c r="G19" s="135" t="n"/>
      <c r="H19" s="135" t="n"/>
      <c r="I19" s="135" t="n"/>
      <c r="J19" s="135" t="n"/>
      <c r="K19" s="135" t="n"/>
      <c r="L19" s="135" t="n"/>
      <c r="M19" s="135" t="n"/>
      <c r="N19" s="135" t="n"/>
    </row>
    <row r="20" s="140">
      <c r="A20" s="135" t="n"/>
      <c r="B20" s="135" t="n"/>
      <c r="C20" s="135" t="n"/>
      <c r="D20" s="135" t="n"/>
      <c r="E20" s="135" t="n"/>
      <c r="F20" s="135" t="n"/>
      <c r="G20" s="135" t="n"/>
      <c r="H20" s="135" t="n"/>
      <c r="I20" s="135" t="n"/>
      <c r="J20" s="135" t="n"/>
      <c r="K20" s="135" t="n"/>
      <c r="L20" s="135" t="n"/>
      <c r="M20" s="135" t="n"/>
      <c r="N20" s="135" t="n"/>
    </row>
    <row r="21" s="140">
      <c r="A21" s="135" t="n"/>
      <c r="B21" s="135" t="n"/>
      <c r="C21" s="135" t="n"/>
      <c r="D21" s="135" t="n"/>
      <c r="E21" s="135" t="n"/>
      <c r="F21" s="135" t="n"/>
      <c r="G21" s="135" t="n"/>
      <c r="H21" s="135" t="n"/>
      <c r="I21" s="135" t="n"/>
      <c r="J21" s="135" t="n"/>
      <c r="K21" s="135" t="n"/>
      <c r="L21" s="135" t="n"/>
      <c r="M21" s="135" t="n"/>
      <c r="N21" s="135" t="n"/>
    </row>
    <row r="22" ht="36" customHeight="1" s="140">
      <c r="A22" s="136" t="inlineStr">
        <is>
          <t>版权所有：北京未名潮管理顾问公司        研发负责人：何建湘       2018年3月10日</t>
        </is>
      </c>
    </row>
  </sheetData>
  <mergeCells count="6">
    <mergeCell ref="B3:M7"/>
    <mergeCell ref="A22:N22"/>
    <mergeCell ref="P2:S21"/>
    <mergeCell ref="C10:L10"/>
    <mergeCell ref="D8:L8"/>
    <mergeCell ref="A1:N1"/>
  </mergeCells>
  <pageMargins left="0.75" right="0.75" top="1" bottom="1" header="0.511805555555556" footer="0.511805555555556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L166"/>
  <sheetViews>
    <sheetView workbookViewId="0">
      <selection activeCell="A1" sqref="A1:AA1"/>
    </sheetView>
  </sheetViews>
  <sheetFormatPr baseColWidth="8" defaultColWidth="9" defaultRowHeight="14.4"/>
  <cols>
    <col width="4.22222222222222" customWidth="1" style="140" min="1" max="1"/>
    <col width="8.555555555555561" customWidth="1" style="56" min="2" max="2"/>
    <col width="6.77777777777778" customWidth="1" style="56" min="3" max="7"/>
    <col width="7.77777777777778" customWidth="1" style="56" min="8" max="8"/>
    <col width="5.66666666666667" customWidth="1" style="56" min="9" max="9"/>
    <col width="8.888888888888889" customWidth="1" style="2" min="10" max="10"/>
    <col width="9.12962962962963" customWidth="1" style="2" min="11" max="11"/>
    <col width="8.77777777777778" customWidth="1" style="141" min="12" max="12"/>
    <col width="6.66666666666667" customWidth="1" style="2" min="13" max="13"/>
    <col width="7.77777777777778" customWidth="1" style="2" min="14" max="15"/>
    <col width="8.62962962962963" customWidth="1" style="2" min="16" max="16"/>
    <col width="7.37962962962963" customWidth="1" style="2" min="17" max="17"/>
    <col width="7.11111111111111" customWidth="1" style="2" min="18" max="18"/>
    <col width="8.555555555555561" customWidth="1" style="2" min="19" max="21"/>
    <col width="7.88888888888889" customWidth="1" style="2" min="22" max="22"/>
    <col width="6.88888888888889" customWidth="1" style="2" min="23" max="23"/>
    <col width="9" customWidth="1" style="2" min="24" max="24"/>
    <col width="9.5" customWidth="1" style="142" min="25" max="25"/>
    <col width="10.1111111111111" customWidth="1" style="2" min="26" max="26"/>
    <col width="10.2222222222222" customWidth="1" style="59" min="27" max="27"/>
    <col width="5" customWidth="1" style="1" min="28" max="28"/>
    <col width="20.4444444444444" customWidth="1" style="1" min="29" max="29"/>
    <col width="9" customWidth="1" style="1" min="30" max="38"/>
  </cols>
  <sheetData>
    <row r="1" ht="60" customHeight="1" s="140">
      <c r="A1" s="3" t="n"/>
      <c r="AB1" s="1" t="n"/>
      <c r="AC1" s="1" t="n"/>
      <c r="AD1" s="1" t="n"/>
      <c r="AE1" s="1" t="n"/>
      <c r="AF1" s="1" t="n"/>
      <c r="AG1" s="1" t="n"/>
      <c r="AH1" s="1" t="n"/>
      <c r="AI1" s="1" t="n"/>
      <c r="AJ1" s="1" t="n"/>
      <c r="AK1" s="1" t="n"/>
      <c r="AL1" s="1" t="n"/>
    </row>
    <row r="2" ht="38" customHeight="1" s="140">
      <c r="A2" s="60" t="inlineStr">
        <is>
          <t>员工薪酬数据明细表（含个税自动计算）</t>
        </is>
      </c>
      <c r="U2" s="95" t="n"/>
      <c r="V2" s="36" t="inlineStr">
        <is>
          <t>版权所有：                                                                  北京未名潮管理顾问公司</t>
        </is>
      </c>
      <c r="Y2" s="95" t="n"/>
      <c r="Z2" s="95" t="n"/>
      <c r="AA2" s="95" t="n"/>
      <c r="AB2" s="1" t="n"/>
      <c r="AD2" s="1" t="n"/>
      <c r="AE2" s="1" t="n"/>
      <c r="AF2" s="1" t="n"/>
      <c r="AG2" s="1" t="n"/>
      <c r="AH2" s="1" t="n"/>
      <c r="AI2" s="1" t="n"/>
      <c r="AJ2" s="1" t="n"/>
      <c r="AK2" s="1" t="n"/>
      <c r="AL2" s="1" t="n"/>
    </row>
    <row r="3" ht="110" customHeight="1" s="140">
      <c r="A3" s="61" t="inlineStr">
        <is>
          <t>说明：此为（月度）薪酬数据明细表，包括薪酬成本项目明细（蓝色部分）、需要扣款部分明细（紫色部分，包括考勤、社保公司部分、社保个人代缴、其他应扣等）、个人所得税（自动计算）以及最终的实发工资金额，本明细表适合一般中小企业，所列项目相对简单实用易懂。提示： 也可以直接填入各项目对应数据，而不需要设置的公式。                                                                                                                          注：该明细表并非等同于工资表，其中社保、公积金公司部分的列出是为了方便进行薪酬成本的统计分析，实际工资发放的表格中，该金额一般不会体现。                                                                                                                                                                                                                                        关于数据修改：1、一般不建议随意增减工资栏中的项目数量，但是可以直接修改名称，与此同时，其他统计分析表的对应名称也要随之改变，否则会影响数据分析。2、如果增加名单（即增加行），可直接在表格下方添加数据，但需要为新增单元格设置函数公式；3、如果修改个人基本信息，包括增减部门、职级等，可以直接修改，但是注意其他统计分析表要同步进行调整，详见各表格相关操作说明。</t>
        </is>
      </c>
      <c r="U3" s="96" t="n"/>
      <c r="V3" s="96" t="n"/>
      <c r="W3" s="96" t="n"/>
      <c r="X3" s="96" t="n"/>
      <c r="Y3" s="96" t="n"/>
      <c r="Z3" s="96" t="n"/>
      <c r="AA3" s="96" t="n"/>
      <c r="AB3" s="1" t="n"/>
      <c r="AC3" s="1" t="n"/>
      <c r="AD3" s="1" t="n"/>
      <c r="AE3" s="1" t="n"/>
      <c r="AF3" s="1" t="n"/>
      <c r="AG3" s="1" t="n"/>
      <c r="AH3" s="1" t="n"/>
      <c r="AI3" s="1" t="n"/>
      <c r="AJ3" s="1" t="n"/>
      <c r="AK3" s="1" t="n"/>
      <c r="AL3" s="1" t="n"/>
    </row>
    <row r="4" ht="39" customFormat="1" customHeight="1" s="55">
      <c r="A4" s="62" t="inlineStr">
        <is>
          <t>序号</t>
        </is>
      </c>
      <c r="B4" s="63" t="inlineStr">
        <is>
          <t>员工编号</t>
        </is>
      </c>
      <c r="C4" s="63" t="inlineStr">
        <is>
          <t>姓名</t>
        </is>
      </c>
      <c r="D4" s="63" t="inlineStr">
        <is>
          <t>性别</t>
        </is>
      </c>
      <c r="E4" s="63" t="inlineStr">
        <is>
          <t>学历</t>
        </is>
      </c>
      <c r="F4" s="63" t="inlineStr">
        <is>
          <t>部门</t>
        </is>
      </c>
      <c r="G4" s="63" t="inlineStr">
        <is>
          <t>职务</t>
        </is>
      </c>
      <c r="H4" s="63" t="inlineStr">
        <is>
          <t>职级</t>
        </is>
      </c>
      <c r="I4" s="76" t="inlineStr">
        <is>
          <t>工资等级</t>
        </is>
      </c>
      <c r="J4" s="77" t="inlineStr">
        <is>
          <t>基本工资</t>
        </is>
      </c>
      <c r="K4" s="78" t="inlineStr">
        <is>
          <t>绩效工资</t>
        </is>
      </c>
      <c r="L4" s="78" t="inlineStr">
        <is>
          <t>固定补贴</t>
        </is>
      </c>
      <c r="M4" s="79" t="inlineStr">
        <is>
          <t>加班费</t>
        </is>
      </c>
      <c r="N4" s="80" t="inlineStr">
        <is>
          <t>奖金/提成</t>
        </is>
      </c>
      <c r="O4" s="81" t="inlineStr">
        <is>
          <t>社保（公司部分）</t>
        </is>
      </c>
      <c r="P4" s="81" t="inlineStr">
        <is>
          <t>公积金（公司部分）</t>
        </is>
      </c>
      <c r="Q4" s="97" t="inlineStr">
        <is>
          <t>其它补贴</t>
        </is>
      </c>
      <c r="R4" s="98" t="inlineStr">
        <is>
          <t>考勤扣款</t>
        </is>
      </c>
      <c r="S4" s="99" t="inlineStr">
        <is>
          <t>社保（公司部分）扣款</t>
        </is>
      </c>
      <c r="T4" s="99" t="inlineStr">
        <is>
          <t>社保（个人部分）代缴扣款</t>
        </is>
      </c>
      <c r="U4" s="99" t="inlineStr">
        <is>
          <t>公积金（公司部分）扣款</t>
        </is>
      </c>
      <c r="V4" s="100" t="inlineStr">
        <is>
          <t>公积金个人代缴扣款</t>
        </is>
      </c>
      <c r="W4" s="101" t="inlineStr">
        <is>
          <t>其他应扣</t>
        </is>
      </c>
      <c r="X4" s="102" t="inlineStr">
        <is>
          <t>扣款后税前应发</t>
        </is>
      </c>
      <c r="Y4" s="117" t="inlineStr">
        <is>
          <t>个人所得税</t>
        </is>
      </c>
      <c r="Z4" s="118" t="inlineStr">
        <is>
          <t>税后实发        工资</t>
        </is>
      </c>
      <c r="AA4" s="119" t="inlineStr">
        <is>
          <t>备注</t>
        </is>
      </c>
      <c r="AB4" s="120" t="n"/>
      <c r="AC4" s="120" t="n"/>
      <c r="AD4" s="120" t="n"/>
      <c r="AF4" s="120" t="n"/>
      <c r="AG4" s="120" t="n"/>
      <c r="AH4" s="120" t="n"/>
      <c r="AI4" s="120" t="n"/>
      <c r="AJ4" s="120" t="n"/>
      <c r="AK4" s="120" t="n"/>
      <c r="AL4" s="120" t="n"/>
    </row>
    <row r="5" ht="21.75" customHeight="1" s="140">
      <c r="A5" s="64" t="n">
        <v>1</v>
      </c>
      <c r="B5" s="65" t="n">
        <v>20160106</v>
      </c>
      <c r="C5" s="66" t="inlineStr">
        <is>
          <t>何小虎</t>
        </is>
      </c>
      <c r="D5" s="66" t="inlineStr">
        <is>
          <t>男</t>
        </is>
      </c>
      <c r="E5" s="66" t="inlineStr">
        <is>
          <t>本科</t>
        </is>
      </c>
      <c r="F5" s="66" t="inlineStr">
        <is>
          <t>总经办</t>
        </is>
      </c>
      <c r="G5" s="66" t="n"/>
      <c r="H5" s="66" t="inlineStr">
        <is>
          <t>高层</t>
        </is>
      </c>
      <c r="I5" s="70" t="n"/>
      <c r="J5" s="143" t="n">
        <v>7000</v>
      </c>
      <c r="K5" s="144" t="n">
        <v>2000</v>
      </c>
      <c r="L5" s="144" t="n">
        <v>1200</v>
      </c>
      <c r="M5" s="145" t="n">
        <v>200</v>
      </c>
      <c r="N5" s="144" t="n">
        <v>3000</v>
      </c>
      <c r="O5" s="144" t="n">
        <v>1100</v>
      </c>
      <c r="P5" s="144" t="n">
        <v>600</v>
      </c>
      <c r="Q5" s="146" t="n">
        <v>300</v>
      </c>
      <c r="R5" s="147" t="n">
        <v>200</v>
      </c>
      <c r="S5" s="147">
        <f>O5</f>
        <v/>
      </c>
      <c r="T5" s="147" t="n">
        <v>300</v>
      </c>
      <c r="U5" s="147">
        <f>P5</f>
        <v/>
      </c>
      <c r="V5" s="148" t="n">
        <v>600</v>
      </c>
      <c r="W5" s="149" t="n">
        <v>100</v>
      </c>
      <c r="X5" s="150">
        <f>SUM(J5:Q5)-SUM(R5:W5)</f>
        <v/>
      </c>
      <c r="Y5" s="151">
        <f>ROUND(MAX((X5-5000)*{0,0.03,0.1,0.2,0.25,0.3,0.35,0.45}-{0,0,210,1410,2660,4410,7160,15160}),2)</f>
        <v/>
      </c>
      <c r="Z5" s="152">
        <f>X5-Y5</f>
        <v/>
      </c>
      <c r="AA5" s="123" t="n"/>
      <c r="AB5" s="1" t="n"/>
      <c r="AC5" s="1" t="n"/>
      <c r="AD5" s="1" t="n"/>
      <c r="AE5" s="1" t="n"/>
      <c r="AF5" s="1" t="n"/>
      <c r="AG5" s="1" t="n"/>
      <c r="AH5" s="1" t="n"/>
      <c r="AI5" s="1" t="n"/>
      <c r="AJ5" s="1" t="n"/>
      <c r="AK5" s="1" t="n"/>
      <c r="AL5" s="1" t="n"/>
    </row>
    <row r="6" ht="21.75" customHeight="1" s="140">
      <c r="A6" s="67" t="n">
        <v>2</v>
      </c>
      <c r="B6" s="68" t="n">
        <v>20160107</v>
      </c>
      <c r="C6" s="69" t="inlineStr">
        <is>
          <t>黄小马</t>
        </is>
      </c>
      <c r="D6" s="69" t="inlineStr">
        <is>
          <t>男</t>
        </is>
      </c>
      <c r="E6" s="69" t="inlineStr">
        <is>
          <t>本科</t>
        </is>
      </c>
      <c r="F6" s="69" t="inlineStr">
        <is>
          <t>总经办</t>
        </is>
      </c>
      <c r="G6" s="69" t="n"/>
      <c r="H6" s="69" t="inlineStr">
        <is>
          <t>高层</t>
        </is>
      </c>
      <c r="I6" s="85" t="n"/>
      <c r="J6" s="153" t="n">
        <v>6000</v>
      </c>
      <c r="K6" s="154" t="n">
        <v>4000</v>
      </c>
      <c r="L6" s="154" t="n">
        <v>1000</v>
      </c>
      <c r="M6" s="155" t="n">
        <v>200</v>
      </c>
      <c r="N6" s="154" t="n">
        <v>500</v>
      </c>
      <c r="O6" s="154" t="n">
        <v>1100</v>
      </c>
      <c r="P6" s="154" t="n">
        <v>600</v>
      </c>
      <c r="Q6" s="156" t="n">
        <v>300</v>
      </c>
      <c r="R6" s="157" t="n">
        <v>200</v>
      </c>
      <c r="S6" s="157">
        <f>O6</f>
        <v/>
      </c>
      <c r="T6" s="157" t="n">
        <v>300</v>
      </c>
      <c r="U6" s="157">
        <f>P6</f>
        <v/>
      </c>
      <c r="V6" s="158" t="n">
        <v>600</v>
      </c>
      <c r="W6" s="159" t="n">
        <v>101</v>
      </c>
      <c r="X6" s="150">
        <f>SUM(J6:Q6)-SUM(R6:W6)</f>
        <v/>
      </c>
      <c r="Y6" s="151">
        <f>ROUND(MAX((X6-5000)*{0,0.03,0.1,0.2,0.25,0.3,0.35,0.45}-{0,0,210,1410,2660,4410,7160,15160}),2)</f>
        <v/>
      </c>
      <c r="Z6" s="152">
        <f>X6-Y6</f>
        <v/>
      </c>
      <c r="AA6" s="124" t="n"/>
      <c r="AB6" s="1" t="n"/>
      <c r="AC6" s="1" t="n"/>
      <c r="AD6" s="1" t="n"/>
      <c r="AE6" s="1" t="n"/>
      <c r="AF6" s="1" t="n"/>
      <c r="AG6" s="1" t="n"/>
      <c r="AH6" s="1" t="n"/>
      <c r="AI6" s="1" t="n"/>
      <c r="AJ6" s="1" t="n"/>
      <c r="AK6" s="1" t="n"/>
      <c r="AL6" s="1" t="n"/>
    </row>
    <row r="7" ht="21.75" customHeight="1" s="140">
      <c r="A7" s="64" t="n">
        <v>3</v>
      </c>
      <c r="B7" s="65" t="n">
        <v>20160108</v>
      </c>
      <c r="C7" s="66" t="inlineStr">
        <is>
          <t>何大马</t>
        </is>
      </c>
      <c r="D7" s="66" t="inlineStr">
        <is>
          <t>女</t>
        </is>
      </c>
      <c r="E7" s="66" t="inlineStr">
        <is>
          <t>大专</t>
        </is>
      </c>
      <c r="F7" s="66" t="inlineStr">
        <is>
          <t>总经办</t>
        </is>
      </c>
      <c r="G7" s="66" t="n"/>
      <c r="H7" s="66" t="inlineStr">
        <is>
          <t>中层</t>
        </is>
      </c>
      <c r="I7" s="70" t="n"/>
      <c r="J7" s="143" t="n">
        <v>5000</v>
      </c>
      <c r="K7" s="144" t="n">
        <v>2000</v>
      </c>
      <c r="L7" s="144" t="n">
        <v>1000</v>
      </c>
      <c r="M7" s="145" t="n">
        <v>200</v>
      </c>
      <c r="N7" s="144" t="n">
        <v>600</v>
      </c>
      <c r="O7" s="144" t="n">
        <v>1100</v>
      </c>
      <c r="P7" s="144" t="n">
        <v>600</v>
      </c>
      <c r="Q7" s="146" t="n">
        <v>100</v>
      </c>
      <c r="R7" s="147" t="n">
        <v>200</v>
      </c>
      <c r="S7" s="147">
        <f>O7</f>
        <v/>
      </c>
      <c r="T7" s="147" t="n">
        <v>300</v>
      </c>
      <c r="U7" s="147">
        <f>P7</f>
        <v/>
      </c>
      <c r="V7" s="148" t="n">
        <v>600</v>
      </c>
      <c r="W7" s="149" t="n">
        <v>102</v>
      </c>
      <c r="X7" s="150">
        <f>SUM(J7:Q7)-SUM(R7:W7)</f>
        <v/>
      </c>
      <c r="Y7" s="151">
        <f>ROUND(MAX((X7-5000)*{0,0.03,0.1,0.2,0.25,0.3,0.35,0.45}-{0,0,210,1410,2660,4410,7160,15160}),2)</f>
        <v/>
      </c>
      <c r="Z7" s="152">
        <f>X7-Y7</f>
        <v/>
      </c>
      <c r="AA7" s="123" t="n"/>
      <c r="AB7" s="1" t="n"/>
      <c r="AC7" s="1" t="n"/>
      <c r="AD7" s="1" t="n"/>
      <c r="AE7" s="1" t="n"/>
      <c r="AF7" s="1" t="n"/>
      <c r="AG7" s="1" t="n"/>
      <c r="AH7" s="1" t="n"/>
      <c r="AI7" s="1" t="n"/>
      <c r="AJ7" s="1" t="n"/>
      <c r="AK7" s="1" t="n"/>
      <c r="AL7" s="1" t="n"/>
    </row>
    <row r="8" ht="21.75" customHeight="1" s="140">
      <c r="A8" s="67" t="n">
        <v>4</v>
      </c>
      <c r="B8" s="68" t="n">
        <v>20160109</v>
      </c>
      <c r="C8" s="69" t="inlineStr">
        <is>
          <t>张三</t>
        </is>
      </c>
      <c r="D8" s="69" t="inlineStr">
        <is>
          <t>男</t>
        </is>
      </c>
      <c r="E8" s="69" t="inlineStr">
        <is>
          <t>本科</t>
        </is>
      </c>
      <c r="F8" s="69" t="inlineStr">
        <is>
          <t>人资部</t>
        </is>
      </c>
      <c r="G8" s="69" t="n"/>
      <c r="H8" s="69" t="inlineStr">
        <is>
          <t>中层</t>
        </is>
      </c>
      <c r="I8" s="85" t="n"/>
      <c r="J8" s="153" t="n">
        <v>4500</v>
      </c>
      <c r="K8" s="154" t="n">
        <v>3000</v>
      </c>
      <c r="L8" s="154" t="n">
        <v>800</v>
      </c>
      <c r="M8" s="155" t="n">
        <v>200</v>
      </c>
      <c r="N8" s="154" t="n">
        <v>500</v>
      </c>
      <c r="O8" s="154" t="n">
        <v>1100</v>
      </c>
      <c r="P8" s="154" t="n">
        <v>600</v>
      </c>
      <c r="Q8" s="156" t="n">
        <v>300</v>
      </c>
      <c r="R8" s="157" t="n">
        <v>0</v>
      </c>
      <c r="S8" s="157">
        <f>O8</f>
        <v/>
      </c>
      <c r="T8" s="157" t="n">
        <v>300</v>
      </c>
      <c r="U8" s="157">
        <f>P8</f>
        <v/>
      </c>
      <c r="V8" s="158" t="n">
        <v>600</v>
      </c>
      <c r="W8" s="159" t="n">
        <v>103</v>
      </c>
      <c r="X8" s="150">
        <f>SUM(J8:Q8)-SUM(R8:W8)</f>
        <v/>
      </c>
      <c r="Y8" s="151">
        <f>ROUND(MAX((X8-5000)*{0,0.03,0.1,0.2,0.25,0.3,0.35,0.45}-{0,0,210,1410,2660,4410,7160,15160}),2)</f>
        <v/>
      </c>
      <c r="Z8" s="152">
        <f>X8-Y8</f>
        <v/>
      </c>
      <c r="AA8" s="124" t="n"/>
      <c r="AB8" s="1" t="n"/>
      <c r="AC8" s="1" t="n"/>
      <c r="AD8" s="1" t="n"/>
      <c r="AE8" s="1" t="n"/>
      <c r="AF8" s="1" t="n"/>
      <c r="AG8" s="1" t="n"/>
      <c r="AH8" s="1" t="n"/>
      <c r="AI8" s="1" t="n"/>
      <c r="AJ8" s="1" t="n"/>
      <c r="AK8" s="1" t="n"/>
      <c r="AL8" s="1" t="n"/>
    </row>
    <row r="9" ht="21.75" customHeight="1" s="140">
      <c r="A9" s="64" t="n">
        <v>5</v>
      </c>
      <c r="B9" s="65" t="n">
        <v>20160110</v>
      </c>
      <c r="C9" s="66" t="inlineStr">
        <is>
          <t>李四</t>
        </is>
      </c>
      <c r="D9" s="66" t="inlineStr">
        <is>
          <t>女</t>
        </is>
      </c>
      <c r="E9" s="66" t="inlineStr">
        <is>
          <t>大专</t>
        </is>
      </c>
      <c r="F9" s="66" t="inlineStr">
        <is>
          <t>人资部</t>
        </is>
      </c>
      <c r="G9" s="66" t="n"/>
      <c r="H9" s="66" t="inlineStr">
        <is>
          <t>基层</t>
        </is>
      </c>
      <c r="I9" s="70" t="n"/>
      <c r="J9" s="143" t="n">
        <v>4000</v>
      </c>
      <c r="K9" s="144" t="n">
        <v>1000</v>
      </c>
      <c r="L9" s="144" t="n">
        <v>500</v>
      </c>
      <c r="M9" s="145" t="n">
        <v>200</v>
      </c>
      <c r="N9" s="144" t="n">
        <v>200</v>
      </c>
      <c r="O9" s="144" t="n">
        <v>1100</v>
      </c>
      <c r="P9" s="144" t="n">
        <v>300</v>
      </c>
      <c r="Q9" s="146" t="n">
        <v>100</v>
      </c>
      <c r="R9" s="147" t="n">
        <v>50</v>
      </c>
      <c r="S9" s="147">
        <f>O9</f>
        <v/>
      </c>
      <c r="T9" s="147" t="n">
        <v>300</v>
      </c>
      <c r="U9" s="147">
        <f>P9</f>
        <v/>
      </c>
      <c r="V9" s="148" t="n">
        <v>300</v>
      </c>
      <c r="W9" s="149" t="n">
        <v>104</v>
      </c>
      <c r="X9" s="150">
        <f>SUM(J9:Q9)-SUM(R9:W9)</f>
        <v/>
      </c>
      <c r="Y9" s="151">
        <f>ROUND(MAX((X9-5000)*{0,0.03,0.1,0.2,0.25,0.3,0.35,0.45}-{0,0,210,1410,2660,4410,7160,15160}),2)</f>
        <v/>
      </c>
      <c r="Z9" s="152">
        <f>X9-Y9</f>
        <v/>
      </c>
      <c r="AA9" s="123" t="n"/>
      <c r="AB9" s="1" t="n"/>
      <c r="AC9" s="1" t="n"/>
      <c r="AD9" s="1" t="n"/>
      <c r="AE9" s="1" t="n"/>
      <c r="AF9" s="1" t="n"/>
      <c r="AG9" s="1" t="n"/>
      <c r="AH9" s="1" t="n"/>
      <c r="AI9" s="1" t="n"/>
      <c r="AJ9" s="1" t="n"/>
      <c r="AK9" s="1" t="n"/>
      <c r="AL9" s="1" t="n"/>
    </row>
    <row r="10" ht="21.75" customHeight="1" s="140">
      <c r="A10" s="67" t="n">
        <v>6</v>
      </c>
      <c r="B10" s="68" t="n">
        <v>20160111</v>
      </c>
      <c r="C10" s="69" t="inlineStr">
        <is>
          <t>王五</t>
        </is>
      </c>
      <c r="D10" s="69" t="inlineStr">
        <is>
          <t>男</t>
        </is>
      </c>
      <c r="E10" s="69" t="inlineStr">
        <is>
          <t>本科</t>
        </is>
      </c>
      <c r="F10" s="69" t="inlineStr">
        <is>
          <t>人资部</t>
        </is>
      </c>
      <c r="G10" s="69" t="n"/>
      <c r="H10" s="69" t="inlineStr">
        <is>
          <t>基层</t>
        </is>
      </c>
      <c r="I10" s="85" t="n"/>
      <c r="J10" s="153" t="n">
        <v>4500</v>
      </c>
      <c r="K10" s="154" t="n">
        <v>1000</v>
      </c>
      <c r="L10" s="154" t="n">
        <v>500</v>
      </c>
      <c r="M10" s="155" t="n">
        <v>200</v>
      </c>
      <c r="N10" s="154" t="n">
        <v>500</v>
      </c>
      <c r="O10" s="154" t="n">
        <v>1100</v>
      </c>
      <c r="P10" s="154" t="n">
        <v>300</v>
      </c>
      <c r="Q10" s="156" t="n">
        <v>300</v>
      </c>
      <c r="R10" s="157" t="n">
        <v>0</v>
      </c>
      <c r="S10" s="157">
        <f>O10</f>
        <v/>
      </c>
      <c r="T10" s="157" t="n">
        <v>300</v>
      </c>
      <c r="U10" s="157">
        <f>P10</f>
        <v/>
      </c>
      <c r="V10" s="158" t="n">
        <v>300</v>
      </c>
      <c r="W10" s="159" t="n">
        <v>300</v>
      </c>
      <c r="X10" s="150">
        <f>SUM(J10:Q10)-SUM(R10:W10)</f>
        <v/>
      </c>
      <c r="Y10" s="151">
        <f>ROUND(MAX((X10-5000)*{0,0.03,0.1,0.2,0.25,0.3,0.35,0.45}-{0,0,210,1410,2660,4410,7160,15160}),2)</f>
        <v/>
      </c>
      <c r="Z10" s="152">
        <f>X10-Y10</f>
        <v/>
      </c>
      <c r="AA10" s="124" t="n"/>
      <c r="AB10" s="1" t="n"/>
      <c r="AC10" s="1" t="n"/>
      <c r="AD10" s="1" t="n"/>
      <c r="AE10" s="1" t="n"/>
      <c r="AF10" s="1" t="n"/>
      <c r="AG10" s="1" t="n"/>
      <c r="AH10" s="1" t="n"/>
      <c r="AI10" s="1" t="n"/>
      <c r="AJ10" s="1" t="n"/>
      <c r="AK10" s="1" t="n"/>
      <c r="AL10" s="1" t="n"/>
    </row>
    <row r="11" ht="21.75" customHeight="1" s="140">
      <c r="A11" s="64" t="n">
        <v>7</v>
      </c>
      <c r="B11" s="65" t="n">
        <v>20160112</v>
      </c>
      <c r="C11" s="66" t="inlineStr">
        <is>
          <t>赵六</t>
        </is>
      </c>
      <c r="D11" s="66" t="inlineStr">
        <is>
          <t>男</t>
        </is>
      </c>
      <c r="E11" s="66" t="inlineStr">
        <is>
          <t>硕士</t>
        </is>
      </c>
      <c r="F11" s="66" t="inlineStr">
        <is>
          <t>营销部</t>
        </is>
      </c>
      <c r="G11" s="66" t="n"/>
      <c r="H11" s="66" t="inlineStr">
        <is>
          <t>基层</t>
        </is>
      </c>
      <c r="I11" s="70" t="n"/>
      <c r="J11" s="143" t="n">
        <v>4500</v>
      </c>
      <c r="K11" s="144" t="n">
        <v>1000</v>
      </c>
      <c r="L11" s="144" t="n">
        <v>500</v>
      </c>
      <c r="M11" s="145" t="n">
        <v>200</v>
      </c>
      <c r="N11" s="144" t="n">
        <v>500</v>
      </c>
      <c r="O11" s="144" t="n">
        <v>1100</v>
      </c>
      <c r="P11" s="144" t="n">
        <v>300</v>
      </c>
      <c r="Q11" s="146" t="n">
        <v>300</v>
      </c>
      <c r="R11" s="147" t="n">
        <v>0</v>
      </c>
      <c r="S11" s="147">
        <f>O11</f>
        <v/>
      </c>
      <c r="T11" s="147" t="n">
        <v>300</v>
      </c>
      <c r="U11" s="147">
        <f>P11</f>
        <v/>
      </c>
      <c r="V11" s="148" t="n">
        <v>300</v>
      </c>
      <c r="W11" s="149" t="n">
        <v>0</v>
      </c>
      <c r="X11" s="150">
        <f>SUM(J11:Q11)-SUM(R11:W11)</f>
        <v/>
      </c>
      <c r="Y11" s="151">
        <f>ROUND(MAX((X11-5000)*{0,0.03,0.1,0.2,0.25,0.3,0.35,0.45}-{0,0,210,1410,2660,4410,7160,15160}),2)</f>
        <v/>
      </c>
      <c r="Z11" s="152">
        <f>X11-Y11</f>
        <v/>
      </c>
      <c r="AA11" s="123" t="n"/>
      <c r="AB11" s="1" t="n"/>
      <c r="AC11" s="1" t="n"/>
      <c r="AD11" s="1" t="n"/>
      <c r="AE11" s="1" t="n"/>
      <c r="AF11" s="1" t="n"/>
      <c r="AG11" s="1" t="n"/>
      <c r="AH11" s="1" t="n"/>
      <c r="AI11" s="1" t="n"/>
      <c r="AJ11" s="1" t="n"/>
      <c r="AK11" s="1" t="n"/>
      <c r="AL11" s="1" t="n"/>
    </row>
    <row r="12" ht="21.75" customHeight="1" s="140">
      <c r="A12" s="67" t="n">
        <v>8</v>
      </c>
      <c r="B12" s="68" t="n">
        <v>20160113</v>
      </c>
      <c r="C12" s="69" t="inlineStr">
        <is>
          <t>圆圆1</t>
        </is>
      </c>
      <c r="D12" s="69" t="inlineStr">
        <is>
          <t>男</t>
        </is>
      </c>
      <c r="E12" s="69" t="inlineStr">
        <is>
          <t>本科</t>
        </is>
      </c>
      <c r="F12" s="69" t="inlineStr">
        <is>
          <t>营销部</t>
        </is>
      </c>
      <c r="G12" s="69" t="n"/>
      <c r="H12" s="69" t="inlineStr">
        <is>
          <t>中层</t>
        </is>
      </c>
      <c r="I12" s="85" t="n"/>
      <c r="J12" s="153" t="n">
        <v>5500</v>
      </c>
      <c r="K12" s="154" t="n">
        <v>2000</v>
      </c>
      <c r="L12" s="154" t="n">
        <v>500</v>
      </c>
      <c r="M12" s="155" t="n">
        <v>200</v>
      </c>
      <c r="N12" s="154" t="n">
        <v>500</v>
      </c>
      <c r="O12" s="154" t="n">
        <v>1100</v>
      </c>
      <c r="P12" s="154" t="n">
        <v>600</v>
      </c>
      <c r="Q12" s="156" t="n">
        <v>300</v>
      </c>
      <c r="R12" s="157" t="n">
        <v>200</v>
      </c>
      <c r="S12" s="157">
        <f>O12</f>
        <v/>
      </c>
      <c r="T12" s="157" t="n">
        <v>300</v>
      </c>
      <c r="U12" s="157">
        <f>P12</f>
        <v/>
      </c>
      <c r="V12" s="158" t="n">
        <v>600</v>
      </c>
      <c r="W12" s="159" t="n">
        <v>107</v>
      </c>
      <c r="X12" s="150">
        <f>SUM(J12:Q12)-SUM(R12:W12)</f>
        <v/>
      </c>
      <c r="Y12" s="151">
        <f>ROUND(MAX((X12-5000)*{0,0.03,0.1,0.2,0.25,0.3,0.35,0.45}-{0,0,210,1410,2660,4410,7160,15160}),2)</f>
        <v/>
      </c>
      <c r="Z12" s="152">
        <f>X12-Y12</f>
        <v/>
      </c>
      <c r="AA12" s="124" t="n"/>
      <c r="AB12" s="1" t="n"/>
      <c r="AC12" s="1" t="n"/>
      <c r="AD12" s="1" t="n"/>
      <c r="AE12" s="1" t="n"/>
      <c r="AF12" s="1" t="n"/>
      <c r="AG12" s="1" t="n"/>
      <c r="AH12" s="1" t="n"/>
      <c r="AI12" s="1" t="n"/>
      <c r="AJ12" s="1" t="n"/>
      <c r="AK12" s="1" t="n"/>
      <c r="AL12" s="1" t="n"/>
    </row>
    <row r="13" ht="21.75" customHeight="1" s="140">
      <c r="A13" s="64" t="n">
        <v>9</v>
      </c>
      <c r="B13" s="65" t="n">
        <v>20160114</v>
      </c>
      <c r="C13" s="66" t="inlineStr">
        <is>
          <t>黄小小</t>
        </is>
      </c>
      <c r="D13" s="66" t="inlineStr">
        <is>
          <t>女</t>
        </is>
      </c>
      <c r="E13" s="66" t="inlineStr">
        <is>
          <t>大专</t>
        </is>
      </c>
      <c r="F13" s="66" t="inlineStr">
        <is>
          <t>营销部</t>
        </is>
      </c>
      <c r="G13" s="66" t="n"/>
      <c r="H13" s="66" t="inlineStr">
        <is>
          <t>中层</t>
        </is>
      </c>
      <c r="I13" s="70" t="n"/>
      <c r="J13" s="143" t="n">
        <v>5000</v>
      </c>
      <c r="K13" s="144" t="n">
        <v>2000</v>
      </c>
      <c r="L13" s="144" t="n">
        <v>500</v>
      </c>
      <c r="M13" s="145" t="n">
        <v>200</v>
      </c>
      <c r="N13" s="144" t="n">
        <v>500</v>
      </c>
      <c r="O13" s="144" t="n">
        <v>1100</v>
      </c>
      <c r="P13" s="144" t="n">
        <v>600</v>
      </c>
      <c r="Q13" s="146" t="n">
        <v>300</v>
      </c>
      <c r="R13" s="147" t="n">
        <v>0</v>
      </c>
      <c r="S13" s="147">
        <f>O13</f>
        <v/>
      </c>
      <c r="T13" s="147" t="n">
        <v>300</v>
      </c>
      <c r="U13" s="147">
        <f>P13</f>
        <v/>
      </c>
      <c r="V13" s="148" t="n">
        <v>600</v>
      </c>
      <c r="W13" s="149" t="n">
        <v>500</v>
      </c>
      <c r="X13" s="150">
        <f>SUM(J13:Q13)-SUM(R13:W13)</f>
        <v/>
      </c>
      <c r="Y13" s="151">
        <f>ROUND(MAX((X13-5000)*{0,0.03,0.1,0.2,0.25,0.3,0.35,0.45}-{0,0,210,1410,2660,4410,7160,15160}),2)</f>
        <v/>
      </c>
      <c r="Z13" s="152">
        <f>X13-Y13</f>
        <v/>
      </c>
      <c r="AA13" s="123" t="n"/>
      <c r="AB13" s="1" t="n"/>
      <c r="AC13" s="1" t="n"/>
      <c r="AD13" s="1" t="n"/>
      <c r="AE13" s="1" t="n"/>
      <c r="AF13" s="1" t="n"/>
      <c r="AG13" s="1" t="n"/>
      <c r="AH13" s="1" t="n"/>
      <c r="AI13" s="1" t="n"/>
      <c r="AJ13" s="1" t="n"/>
      <c r="AK13" s="1" t="n"/>
      <c r="AL13" s="1" t="n"/>
    </row>
    <row r="14" ht="21.75" customHeight="1" s="140">
      <c r="A14" s="67" t="n">
        <v>10</v>
      </c>
      <c r="B14" s="68" t="n">
        <v>20160115</v>
      </c>
      <c r="C14" s="69" t="inlineStr">
        <is>
          <t>何大大</t>
        </is>
      </c>
      <c r="D14" s="69" t="inlineStr">
        <is>
          <t>女</t>
        </is>
      </c>
      <c r="E14" s="69" t="inlineStr">
        <is>
          <t>博士</t>
        </is>
      </c>
      <c r="F14" s="69" t="inlineStr">
        <is>
          <t>营销部</t>
        </is>
      </c>
      <c r="G14" s="69" t="n"/>
      <c r="H14" s="69" t="inlineStr">
        <is>
          <t>基层</t>
        </is>
      </c>
      <c r="I14" s="85" t="n"/>
      <c r="J14" s="153" t="n">
        <v>4000</v>
      </c>
      <c r="K14" s="154" t="n">
        <v>2000</v>
      </c>
      <c r="L14" s="154" t="n">
        <v>500</v>
      </c>
      <c r="M14" s="155" t="n">
        <v>200</v>
      </c>
      <c r="N14" s="154" t="n">
        <v>500</v>
      </c>
      <c r="O14" s="154" t="n">
        <v>1100</v>
      </c>
      <c r="P14" s="154" t="n">
        <v>300</v>
      </c>
      <c r="Q14" s="156" t="n">
        <v>300</v>
      </c>
      <c r="R14" s="157" t="n">
        <v>200</v>
      </c>
      <c r="S14" s="157">
        <f>O14</f>
        <v/>
      </c>
      <c r="T14" s="157" t="n">
        <v>300</v>
      </c>
      <c r="U14" s="157">
        <f>P14</f>
        <v/>
      </c>
      <c r="V14" s="158" t="n">
        <v>300</v>
      </c>
      <c r="W14" s="159" t="n">
        <v>109</v>
      </c>
      <c r="X14" s="150">
        <f>SUM(J14:Q14)-SUM(R14:W14)</f>
        <v/>
      </c>
      <c r="Y14" s="151">
        <f>ROUND(MAX((X14-5000)*{0,0.03,0.1,0.2,0.25,0.3,0.35,0.45}-{0,0,210,1410,2660,4410,7160,15160}),2)</f>
        <v/>
      </c>
      <c r="Z14" s="152">
        <f>X14-Y14</f>
        <v/>
      </c>
      <c r="AA14" s="124" t="n"/>
      <c r="AB14" s="1" t="n"/>
      <c r="AC14" s="1" t="n"/>
      <c r="AD14" s="1" t="n"/>
      <c r="AE14" s="1" t="n"/>
      <c r="AF14" s="1" t="n"/>
      <c r="AG14" s="1" t="n"/>
      <c r="AH14" s="1" t="n"/>
      <c r="AI14" s="1" t="n"/>
      <c r="AJ14" s="1" t="n"/>
      <c r="AK14" s="1" t="n"/>
      <c r="AL14" s="1" t="n"/>
    </row>
    <row r="15" ht="21.75" customHeight="1" s="140">
      <c r="A15" s="64" t="n">
        <v>11</v>
      </c>
      <c r="B15" s="65" t="n">
        <v>20160127</v>
      </c>
      <c r="C15" s="66" t="inlineStr">
        <is>
          <t>小鱼儿</t>
        </is>
      </c>
      <c r="D15" s="66" t="inlineStr">
        <is>
          <t>男</t>
        </is>
      </c>
      <c r="E15" s="66" t="inlineStr">
        <is>
          <t>本科</t>
        </is>
      </c>
      <c r="F15" s="66" t="inlineStr">
        <is>
          <t>营销部</t>
        </is>
      </c>
      <c r="G15" s="66" t="n"/>
      <c r="H15" s="66" t="inlineStr">
        <is>
          <t>基层</t>
        </is>
      </c>
      <c r="I15" s="70" t="n"/>
      <c r="J15" s="143" t="n">
        <v>4000</v>
      </c>
      <c r="K15" s="144" t="n">
        <v>2000</v>
      </c>
      <c r="L15" s="144" t="n">
        <v>500</v>
      </c>
      <c r="M15" s="145" t="n">
        <v>200</v>
      </c>
      <c r="N15" s="144" t="n">
        <v>4000</v>
      </c>
      <c r="O15" s="144" t="n">
        <v>1100</v>
      </c>
      <c r="P15" s="144" t="n">
        <v>300</v>
      </c>
      <c r="Q15" s="146" t="n">
        <v>100</v>
      </c>
      <c r="R15" s="147" t="n">
        <v>50</v>
      </c>
      <c r="S15" s="147">
        <f>O15</f>
        <v/>
      </c>
      <c r="T15" s="147" t="n">
        <v>300</v>
      </c>
      <c r="U15" s="147">
        <f>P15</f>
        <v/>
      </c>
      <c r="V15" s="148" t="n">
        <v>300</v>
      </c>
      <c r="W15" s="149" t="n">
        <v>300</v>
      </c>
      <c r="X15" s="150">
        <f>SUM(J15:Q15)-SUM(R15:W15)</f>
        <v/>
      </c>
      <c r="Y15" s="151">
        <f>ROUND(MAX((X15-5000)*{0,0.03,0.1,0.2,0.25,0.3,0.35,0.45}-{0,0,210,1410,2660,4410,7160,15160}),2)</f>
        <v/>
      </c>
      <c r="Z15" s="152">
        <f>X15-Y15</f>
        <v/>
      </c>
      <c r="AA15" s="123" t="n"/>
      <c r="AB15" s="1" t="n"/>
      <c r="AC15" s="1" t="n"/>
      <c r="AD15" s="1" t="n"/>
      <c r="AE15" s="1" t="n"/>
      <c r="AF15" s="1" t="n"/>
      <c r="AG15" s="1" t="n"/>
      <c r="AH15" s="1" t="n"/>
      <c r="AI15" s="1" t="n"/>
      <c r="AJ15" s="1" t="n"/>
      <c r="AK15" s="1" t="n"/>
      <c r="AL15" s="1" t="n"/>
    </row>
    <row r="16" ht="21.75" customHeight="1" s="140">
      <c r="A16" s="67" t="n">
        <v>12</v>
      </c>
      <c r="B16" s="68" t="n">
        <v>20160116</v>
      </c>
      <c r="C16" s="69" t="inlineStr">
        <is>
          <t>圆圆2</t>
        </is>
      </c>
      <c r="D16" s="69" t="inlineStr">
        <is>
          <t>女</t>
        </is>
      </c>
      <c r="E16" s="69" t="inlineStr">
        <is>
          <t>硕士</t>
        </is>
      </c>
      <c r="F16" s="69" t="inlineStr">
        <is>
          <t>生产部</t>
        </is>
      </c>
      <c r="G16" s="69" t="n"/>
      <c r="H16" s="69" t="inlineStr">
        <is>
          <t>一般人员</t>
        </is>
      </c>
      <c r="I16" s="85" t="n"/>
      <c r="J16" s="153" t="n">
        <v>6000</v>
      </c>
      <c r="K16" s="154" t="n">
        <v>2000</v>
      </c>
      <c r="L16" s="154" t="n">
        <v>500</v>
      </c>
      <c r="M16" s="155" t="n">
        <v>200</v>
      </c>
      <c r="N16" s="154" t="n">
        <v>500</v>
      </c>
      <c r="O16" s="154" t="n">
        <v>1100</v>
      </c>
      <c r="P16" s="154" t="n">
        <v>300</v>
      </c>
      <c r="Q16" s="156" t="n">
        <v>300</v>
      </c>
      <c r="R16" s="157" t="n">
        <v>200</v>
      </c>
      <c r="S16" s="157">
        <f>O16</f>
        <v/>
      </c>
      <c r="T16" s="157" t="n">
        <v>300</v>
      </c>
      <c r="U16" s="157">
        <f>P16</f>
        <v/>
      </c>
      <c r="V16" s="158" t="n">
        <v>300</v>
      </c>
      <c r="W16" s="159" t="n">
        <v>110</v>
      </c>
      <c r="X16" s="150">
        <f>SUM(J16:Q16)-SUM(R16:W16)</f>
        <v/>
      </c>
      <c r="Y16" s="151">
        <f>ROUND(MAX((X16-5000)*{0,0.03,0.1,0.2,0.25,0.3,0.35,0.45}-{0,0,210,1410,2660,4410,7160,15160}),2)</f>
        <v/>
      </c>
      <c r="Z16" s="152">
        <f>X16-Y16</f>
        <v/>
      </c>
      <c r="AA16" s="124" t="n"/>
      <c r="AB16" s="1" t="n"/>
      <c r="AC16" s="1" t="n"/>
      <c r="AD16" s="1" t="n"/>
      <c r="AE16" s="1" t="n"/>
      <c r="AF16" s="1" t="n"/>
      <c r="AG16" s="1" t="n"/>
      <c r="AH16" s="1" t="n"/>
      <c r="AI16" s="1" t="n"/>
      <c r="AJ16" s="1" t="n"/>
      <c r="AK16" s="1" t="n"/>
      <c r="AL16" s="1" t="n"/>
    </row>
    <row r="17" ht="21.75" customHeight="1" s="140">
      <c r="A17" s="64" t="n">
        <v>13</v>
      </c>
      <c r="B17" s="65" t="n">
        <v>20160117</v>
      </c>
      <c r="C17" s="66" t="inlineStr">
        <is>
          <t>满满</t>
        </is>
      </c>
      <c r="D17" s="66" t="inlineStr">
        <is>
          <t>男</t>
        </is>
      </c>
      <c r="E17" s="66" t="inlineStr">
        <is>
          <t>本科</t>
        </is>
      </c>
      <c r="F17" s="66" t="inlineStr">
        <is>
          <t>生产部</t>
        </is>
      </c>
      <c r="G17" s="66" t="n"/>
      <c r="H17" s="66" t="inlineStr">
        <is>
          <t>基层</t>
        </is>
      </c>
      <c r="I17" s="70" t="n"/>
      <c r="J17" s="143" t="n">
        <v>5000</v>
      </c>
      <c r="K17" s="144" t="n">
        <v>2000</v>
      </c>
      <c r="L17" s="144" t="n">
        <v>500</v>
      </c>
      <c r="M17" s="145" t="n">
        <v>200</v>
      </c>
      <c r="N17" s="144" t="n">
        <v>500</v>
      </c>
      <c r="O17" s="144" t="n">
        <v>1100</v>
      </c>
      <c r="P17" s="144" t="n">
        <v>300</v>
      </c>
      <c r="Q17" s="146" t="n">
        <v>300</v>
      </c>
      <c r="R17" s="147" t="n">
        <v>200</v>
      </c>
      <c r="S17" s="147">
        <f>O17</f>
        <v/>
      </c>
      <c r="T17" s="147" t="n">
        <v>300</v>
      </c>
      <c r="U17" s="147">
        <f>P17</f>
        <v/>
      </c>
      <c r="V17" s="148" t="n">
        <v>300</v>
      </c>
      <c r="W17" s="149" t="n">
        <v>0</v>
      </c>
      <c r="X17" s="150">
        <f>SUM(J17:Q17)-SUM(R17:W17)</f>
        <v/>
      </c>
      <c r="Y17" s="151">
        <f>ROUND(MAX((X17-5000)*{0,0.03,0.1,0.2,0.25,0.3,0.35,0.45}-{0,0,210,1410,2660,4410,7160,15160}),2)</f>
        <v/>
      </c>
      <c r="Z17" s="152">
        <f>X17-Y17</f>
        <v/>
      </c>
      <c r="AA17" s="123" t="n"/>
      <c r="AB17" s="1" t="n"/>
      <c r="AC17" s="1" t="n"/>
      <c r="AD17" s="1" t="n"/>
      <c r="AE17" s="1" t="n"/>
      <c r="AF17" s="1" t="n"/>
      <c r="AG17" s="1" t="n"/>
      <c r="AH17" s="1" t="n"/>
      <c r="AI17" s="1" t="n"/>
      <c r="AJ17" s="1" t="n"/>
      <c r="AK17" s="1" t="n"/>
      <c r="AL17" s="1" t="n"/>
    </row>
    <row r="18" ht="21.75" customHeight="1" s="140">
      <c r="A18" s="67" t="n">
        <v>14</v>
      </c>
      <c r="B18" s="68" t="inlineStr">
        <is>
          <t>鱼MRY001</t>
        </is>
      </c>
      <c r="C18" s="69" t="inlineStr">
        <is>
          <t>美人鱼S</t>
        </is>
      </c>
      <c r="D18" s="69" t="inlineStr">
        <is>
          <t>女</t>
        </is>
      </c>
      <c r="E18" s="69" t="inlineStr">
        <is>
          <t>大专</t>
        </is>
      </c>
      <c r="F18" s="69" t="inlineStr">
        <is>
          <t>生产部</t>
        </is>
      </c>
      <c r="G18" s="69" t="n"/>
      <c r="H18" s="69" t="inlineStr">
        <is>
          <t>基层</t>
        </is>
      </c>
      <c r="I18" s="85" t="n"/>
      <c r="J18" s="153" t="n">
        <v>5000</v>
      </c>
      <c r="K18" s="154" t="n">
        <v>1000</v>
      </c>
      <c r="L18" s="154" t="n">
        <v>500</v>
      </c>
      <c r="M18" s="155" t="n">
        <v>200</v>
      </c>
      <c r="N18" s="154" t="n">
        <v>500</v>
      </c>
      <c r="O18" s="154" t="n">
        <v>1100</v>
      </c>
      <c r="P18" s="154" t="n">
        <v>300</v>
      </c>
      <c r="Q18" s="156" t="n">
        <v>300</v>
      </c>
      <c r="R18" s="157" t="n">
        <v>100</v>
      </c>
      <c r="S18" s="157">
        <f>O18</f>
        <v/>
      </c>
      <c r="T18" s="157" t="n">
        <v>300</v>
      </c>
      <c r="U18" s="157">
        <f>P18</f>
        <v/>
      </c>
      <c r="V18" s="158" t="n">
        <v>300</v>
      </c>
      <c r="W18" s="159" t="n">
        <v>101</v>
      </c>
      <c r="X18" s="150">
        <f>SUM(J18:Q18)-SUM(R18:W18)</f>
        <v/>
      </c>
      <c r="Y18" s="151">
        <f>ROUND(MAX((X18-5000)*{0,0.03,0.1,0.2,0.25,0.3,0.35,0.45}-{0,0,210,1410,2660,4410,7160,15160}),2)</f>
        <v/>
      </c>
      <c r="Z18" s="152">
        <f>X18-Y18</f>
        <v/>
      </c>
      <c r="AA18" s="124" t="n"/>
      <c r="AB18" s="1" t="n"/>
      <c r="AC18" s="1" t="n"/>
      <c r="AD18" s="1" t="n"/>
      <c r="AE18" s="1" t="n"/>
      <c r="AF18" s="1" t="n"/>
      <c r="AG18" s="1" t="n"/>
      <c r="AH18" s="1" t="n"/>
      <c r="AI18" s="1" t="n"/>
      <c r="AJ18" s="1" t="n"/>
      <c r="AK18" s="1" t="n"/>
      <c r="AL18" s="1" t="n"/>
    </row>
    <row r="19" ht="21.75" customHeight="1" s="140">
      <c r="A19" s="64" t="n">
        <v>15</v>
      </c>
      <c r="B19" s="65" t="n">
        <v>20160119</v>
      </c>
      <c r="C19" s="66" t="inlineStr">
        <is>
          <t>美人鱼2</t>
        </is>
      </c>
      <c r="D19" s="66" t="inlineStr">
        <is>
          <t>男</t>
        </is>
      </c>
      <c r="E19" s="66" t="inlineStr">
        <is>
          <t>本科</t>
        </is>
      </c>
      <c r="F19" s="66" t="inlineStr">
        <is>
          <t>生产部</t>
        </is>
      </c>
      <c r="G19" s="66" t="n"/>
      <c r="H19" s="66" t="inlineStr">
        <is>
          <t>基层</t>
        </is>
      </c>
      <c r="I19" s="70" t="n"/>
      <c r="J19" s="143" t="n">
        <v>5000</v>
      </c>
      <c r="K19" s="144" t="n">
        <v>1000</v>
      </c>
      <c r="L19" s="144" t="n">
        <v>500</v>
      </c>
      <c r="M19" s="145" t="n">
        <v>200</v>
      </c>
      <c r="N19" s="144" t="n">
        <v>3000</v>
      </c>
      <c r="O19" s="144" t="n">
        <v>1100</v>
      </c>
      <c r="P19" s="144" t="n">
        <v>300</v>
      </c>
      <c r="Q19" s="146" t="n">
        <v>100</v>
      </c>
      <c r="R19" s="147" t="n">
        <v>200</v>
      </c>
      <c r="S19" s="147">
        <f>O19</f>
        <v/>
      </c>
      <c r="T19" s="147" t="n">
        <v>300</v>
      </c>
      <c r="U19" s="147">
        <f>P19</f>
        <v/>
      </c>
      <c r="V19" s="148" t="n">
        <v>300</v>
      </c>
      <c r="W19" s="149" t="n">
        <v>0</v>
      </c>
      <c r="X19" s="150">
        <f>SUM(J19:Q19)-SUM(R19:W19)</f>
        <v/>
      </c>
      <c r="Y19" s="151">
        <f>ROUND(MAX((X19-5000)*{0,0.03,0.1,0.2,0.25,0.3,0.35,0.45}-{0,0,210,1410,2660,4410,7160,15160}),2)</f>
        <v/>
      </c>
      <c r="Z19" s="152">
        <f>X19-Y19</f>
        <v/>
      </c>
      <c r="AA19" s="123" t="n"/>
      <c r="AB19" s="1" t="n"/>
      <c r="AC19" s="1" t="n"/>
      <c r="AD19" s="1" t="n"/>
      <c r="AE19" s="1" t="n"/>
      <c r="AF19" s="1" t="n"/>
      <c r="AG19" s="1" t="n"/>
      <c r="AH19" s="1" t="n"/>
      <c r="AI19" s="1" t="n"/>
      <c r="AJ19" s="1" t="n"/>
      <c r="AK19" s="1" t="n"/>
      <c r="AL19" s="1" t="n"/>
    </row>
    <row r="20" ht="21.75" customHeight="1" s="140">
      <c r="A20" s="67" t="n">
        <v>16</v>
      </c>
      <c r="B20" s="68" t="n">
        <v>20160120</v>
      </c>
      <c r="C20" s="69" t="inlineStr">
        <is>
          <t>美人鱼3</t>
        </is>
      </c>
      <c r="D20" s="69" t="inlineStr">
        <is>
          <t>女</t>
        </is>
      </c>
      <c r="E20" s="69" t="inlineStr">
        <is>
          <t>本科</t>
        </is>
      </c>
      <c r="F20" s="69" t="inlineStr">
        <is>
          <t>财务部</t>
        </is>
      </c>
      <c r="G20" s="69" t="n"/>
      <c r="H20" s="69" t="inlineStr">
        <is>
          <t>基层</t>
        </is>
      </c>
      <c r="I20" s="85" t="n"/>
      <c r="J20" s="153" t="n">
        <v>5000</v>
      </c>
      <c r="K20" s="154" t="n">
        <v>1000</v>
      </c>
      <c r="L20" s="154" t="n">
        <v>500</v>
      </c>
      <c r="M20" s="155" t="n">
        <v>200</v>
      </c>
      <c r="N20" s="154" t="n">
        <v>800</v>
      </c>
      <c r="O20" s="154" t="n">
        <v>1100</v>
      </c>
      <c r="P20" s="154" t="n">
        <v>300</v>
      </c>
      <c r="Q20" s="156" t="n">
        <v>500</v>
      </c>
      <c r="R20" s="157" t="n">
        <v>50</v>
      </c>
      <c r="S20" s="157">
        <f>O20</f>
        <v/>
      </c>
      <c r="T20" s="157" t="n">
        <v>300</v>
      </c>
      <c r="U20" s="157">
        <f>P20</f>
        <v/>
      </c>
      <c r="V20" s="158" t="n">
        <v>300</v>
      </c>
      <c r="W20" s="159" t="n">
        <v>103</v>
      </c>
      <c r="X20" s="150">
        <f>SUM(J20:Q20)-SUM(R20:W20)</f>
        <v/>
      </c>
      <c r="Y20" s="151">
        <f>ROUND(MAX((X20-5000)*{0,0.03,0.1,0.2,0.25,0.3,0.35,0.45}-{0,0,210,1410,2660,4410,7160,15160}),2)</f>
        <v/>
      </c>
      <c r="Z20" s="152">
        <f>X20-Y20</f>
        <v/>
      </c>
      <c r="AA20" s="124" t="n"/>
      <c r="AB20" s="1" t="n"/>
      <c r="AC20" s="1" t="n"/>
      <c r="AD20" s="1" t="n"/>
      <c r="AE20" s="1" t="n"/>
      <c r="AF20" s="1" t="n"/>
      <c r="AG20" s="1" t="n"/>
      <c r="AH20" s="1" t="n"/>
      <c r="AI20" s="1" t="n"/>
      <c r="AJ20" s="1" t="n"/>
      <c r="AK20" s="1" t="n"/>
      <c r="AL20" s="1" t="n"/>
    </row>
    <row r="21" ht="21.75" customHeight="1" s="140">
      <c r="A21" s="64" t="n">
        <v>17</v>
      </c>
      <c r="B21" s="65" t="n">
        <v>20160121</v>
      </c>
      <c r="C21" s="66" t="inlineStr">
        <is>
          <t>美人鱼4</t>
        </is>
      </c>
      <c r="D21" s="66" t="inlineStr">
        <is>
          <t>男</t>
        </is>
      </c>
      <c r="E21" s="66" t="inlineStr">
        <is>
          <t>博士</t>
        </is>
      </c>
      <c r="F21" s="66" t="inlineStr">
        <is>
          <t>财务部</t>
        </is>
      </c>
      <c r="G21" s="66" t="n"/>
      <c r="H21" s="66" t="inlineStr">
        <is>
          <t>中层</t>
        </is>
      </c>
      <c r="I21" s="70" t="n"/>
      <c r="J21" s="143" t="n">
        <v>6000</v>
      </c>
      <c r="K21" s="144" t="n">
        <v>2000</v>
      </c>
      <c r="L21" s="144" t="n">
        <v>500</v>
      </c>
      <c r="M21" s="145" t="n">
        <v>200</v>
      </c>
      <c r="N21" s="144" t="n">
        <v>600</v>
      </c>
      <c r="O21" s="144" t="n">
        <v>1100</v>
      </c>
      <c r="P21" s="144" t="n">
        <v>300</v>
      </c>
      <c r="Q21" s="146" t="n">
        <v>500</v>
      </c>
      <c r="R21" s="147" t="n">
        <v>200</v>
      </c>
      <c r="S21" s="147">
        <f>O21</f>
        <v/>
      </c>
      <c r="T21" s="147" t="n">
        <v>300</v>
      </c>
      <c r="U21" s="147">
        <f>P21</f>
        <v/>
      </c>
      <c r="V21" s="148" t="n">
        <v>300</v>
      </c>
      <c r="W21" s="149" t="n">
        <v>104</v>
      </c>
      <c r="X21" s="150">
        <f>SUM(J21:Q21)-SUM(R21:W21)</f>
        <v/>
      </c>
      <c r="Y21" s="151">
        <f>ROUND(MAX((X21-5000)*{0,0.03,0.1,0.2,0.25,0.3,0.35,0.45}-{0,0,210,1410,2660,4410,7160,15160}),2)</f>
        <v/>
      </c>
      <c r="Z21" s="152">
        <f>X21-Y21</f>
        <v/>
      </c>
      <c r="AA21" s="123" t="n"/>
      <c r="AB21" s="1" t="n"/>
      <c r="AC21" s="1" t="n"/>
      <c r="AD21" s="1" t="n"/>
      <c r="AE21" s="1" t="n"/>
      <c r="AF21" s="1" t="n"/>
      <c r="AG21" s="1" t="n"/>
      <c r="AH21" s="1" t="n"/>
      <c r="AI21" s="1" t="n"/>
      <c r="AJ21" s="1" t="n"/>
      <c r="AK21" s="1" t="n"/>
      <c r="AL21" s="1" t="n"/>
    </row>
    <row r="22" ht="21.75" customHeight="1" s="140">
      <c r="A22" s="67" t="n">
        <v>18</v>
      </c>
      <c r="B22" s="68" t="n">
        <v>20160122</v>
      </c>
      <c r="C22" s="69" t="inlineStr">
        <is>
          <t>美人鱼</t>
        </is>
      </c>
      <c r="D22" s="69" t="inlineStr">
        <is>
          <t>女</t>
        </is>
      </c>
      <c r="E22" s="69" t="inlineStr">
        <is>
          <t>大专</t>
        </is>
      </c>
      <c r="F22" s="69" t="inlineStr">
        <is>
          <t>财务部</t>
        </is>
      </c>
      <c r="G22" s="69" t="n"/>
      <c r="H22" s="69" t="inlineStr">
        <is>
          <t>一般人员</t>
        </is>
      </c>
      <c r="I22" s="85" t="n"/>
      <c r="J22" s="153" t="n">
        <v>4000</v>
      </c>
      <c r="K22" s="154" t="n">
        <v>1000</v>
      </c>
      <c r="L22" s="154" t="n">
        <v>500</v>
      </c>
      <c r="M22" s="155" t="n">
        <v>200</v>
      </c>
      <c r="N22" s="154" t="n">
        <v>500</v>
      </c>
      <c r="O22" s="154" t="n">
        <v>1100</v>
      </c>
      <c r="P22" s="154" t="n">
        <v>300</v>
      </c>
      <c r="Q22" s="156" t="n">
        <v>200</v>
      </c>
      <c r="R22" s="157" t="n">
        <v>200</v>
      </c>
      <c r="S22" s="157">
        <f>O22</f>
        <v/>
      </c>
      <c r="T22" s="157" t="n">
        <v>300</v>
      </c>
      <c r="U22" s="157">
        <f>P22</f>
        <v/>
      </c>
      <c r="V22" s="158" t="n">
        <v>300</v>
      </c>
      <c r="W22" s="159" t="n">
        <v>105</v>
      </c>
      <c r="X22" s="150">
        <f>SUM(J22:Q22)-SUM(R22:W22)</f>
        <v/>
      </c>
      <c r="Y22" s="151">
        <f>ROUND(MAX((X22-5000)*{0,0.03,0.1,0.2,0.25,0.3,0.35,0.45}-{0,0,210,1410,2660,4410,7160,15160}),2)</f>
        <v/>
      </c>
      <c r="Z22" s="152">
        <f>X22-Y22</f>
        <v/>
      </c>
      <c r="AA22" s="124" t="n"/>
      <c r="AB22" s="1" t="n"/>
      <c r="AC22" s="1" t="n"/>
      <c r="AD22" s="1" t="n"/>
      <c r="AE22" s="1" t="n"/>
      <c r="AF22" s="1" t="n"/>
      <c r="AG22" s="1" t="n"/>
      <c r="AH22" s="1" t="n"/>
      <c r="AI22" s="1" t="n"/>
      <c r="AJ22" s="1" t="n"/>
      <c r="AK22" s="1" t="n"/>
      <c r="AL22" s="1" t="n"/>
    </row>
    <row r="23" ht="21.75" customHeight="1" s="140">
      <c r="A23" s="64" t="n">
        <v>19</v>
      </c>
      <c r="B23" s="65" t="n">
        <v>20160123</v>
      </c>
      <c r="C23" s="66" t="inlineStr">
        <is>
          <t>美人鱼6</t>
        </is>
      </c>
      <c r="D23" s="66" t="inlineStr">
        <is>
          <t>男</t>
        </is>
      </c>
      <c r="E23" s="66" t="inlineStr">
        <is>
          <t>中专</t>
        </is>
      </c>
      <c r="F23" s="66" t="inlineStr">
        <is>
          <t>行政部</t>
        </is>
      </c>
      <c r="G23" s="66" t="n"/>
      <c r="H23" s="66" t="inlineStr">
        <is>
          <t>一般人员</t>
        </is>
      </c>
      <c r="I23" s="70" t="n"/>
      <c r="J23" s="143" t="n">
        <v>4000</v>
      </c>
      <c r="K23" s="144" t="n">
        <v>1000</v>
      </c>
      <c r="L23" s="144" t="n">
        <v>500</v>
      </c>
      <c r="M23" s="145" t="n">
        <v>200</v>
      </c>
      <c r="N23" s="144" t="n">
        <v>800</v>
      </c>
      <c r="O23" s="144" t="n">
        <v>1100</v>
      </c>
      <c r="P23" s="144" t="n">
        <v>300</v>
      </c>
      <c r="Q23" s="146" t="n">
        <v>400</v>
      </c>
      <c r="R23" s="147" t="n">
        <v>200</v>
      </c>
      <c r="S23" s="147">
        <f>O23</f>
        <v/>
      </c>
      <c r="T23" s="147" t="n">
        <v>300</v>
      </c>
      <c r="U23" s="147">
        <f>P23</f>
        <v/>
      </c>
      <c r="V23" s="148" t="n">
        <v>300</v>
      </c>
      <c r="W23" s="149" t="n">
        <v>106</v>
      </c>
      <c r="X23" s="150">
        <f>SUM(J23:Q23)-SUM(R23:W23)</f>
        <v/>
      </c>
      <c r="Y23" s="151">
        <f>ROUND(MAX((X23-5000)*{0,0.03,0.1,0.2,0.25,0.3,0.35,0.45}-{0,0,210,1410,2660,4410,7160,15160}),2)</f>
        <v/>
      </c>
      <c r="Z23" s="152">
        <f>X23-Y23</f>
        <v/>
      </c>
      <c r="AA23" s="123" t="n"/>
      <c r="AB23" s="1" t="n"/>
      <c r="AC23" s="1" t="n"/>
      <c r="AD23" s="1" t="n"/>
      <c r="AE23" s="1" t="n"/>
      <c r="AF23" s="1" t="n"/>
      <c r="AG23" s="1" t="n"/>
      <c r="AH23" s="1" t="n"/>
      <c r="AI23" s="1" t="n"/>
      <c r="AJ23" s="1" t="n"/>
      <c r="AK23" s="1" t="n"/>
      <c r="AL23" s="1" t="n"/>
    </row>
    <row r="24" ht="21.75" customHeight="1" s="140">
      <c r="A24" s="67" t="n">
        <v>20</v>
      </c>
      <c r="B24" s="68" t="n">
        <v>20160124</v>
      </c>
      <c r="C24" s="69" t="inlineStr">
        <is>
          <t>美人鱼7</t>
        </is>
      </c>
      <c r="D24" s="69" t="inlineStr">
        <is>
          <t>女</t>
        </is>
      </c>
      <c r="E24" s="69" t="inlineStr">
        <is>
          <t>中专</t>
        </is>
      </c>
      <c r="F24" s="69" t="inlineStr">
        <is>
          <t>行政部</t>
        </is>
      </c>
      <c r="G24" s="69" t="n"/>
      <c r="H24" s="69" t="inlineStr">
        <is>
          <t>一般人员</t>
        </is>
      </c>
      <c r="I24" s="85" t="n"/>
      <c r="J24" s="153" t="n">
        <v>4000</v>
      </c>
      <c r="K24" s="154" t="n">
        <v>1000</v>
      </c>
      <c r="L24" s="154" t="n">
        <v>500</v>
      </c>
      <c r="M24" s="155" t="n">
        <v>200</v>
      </c>
      <c r="N24" s="154" t="n">
        <v>800</v>
      </c>
      <c r="O24" s="154" t="n">
        <v>1100</v>
      </c>
      <c r="P24" s="154" t="n">
        <v>300</v>
      </c>
      <c r="Q24" s="156" t="n">
        <v>100</v>
      </c>
      <c r="R24" s="157" t="n">
        <v>200</v>
      </c>
      <c r="S24" s="157">
        <f>O24</f>
        <v/>
      </c>
      <c r="T24" s="157" t="n">
        <v>300</v>
      </c>
      <c r="U24" s="157">
        <f>P24</f>
        <v/>
      </c>
      <c r="V24" s="158" t="n">
        <v>300</v>
      </c>
      <c r="W24" s="159" t="n">
        <v>107</v>
      </c>
      <c r="X24" s="150">
        <f>SUM(J24:Q24)-SUM(R24:W24)</f>
        <v/>
      </c>
      <c r="Y24" s="151">
        <f>ROUND(MAX((X24-5000)*{0,0.03,0.1,0.2,0.25,0.3,0.35,0.45}-{0,0,210,1410,2660,4410,7160,15160}),2)</f>
        <v/>
      </c>
      <c r="Z24" s="152">
        <f>X24-Y24</f>
        <v/>
      </c>
      <c r="AA24" s="124" t="n"/>
      <c r="AB24" s="1" t="n"/>
      <c r="AC24" s="1" t="n"/>
      <c r="AD24" s="1" t="n"/>
      <c r="AE24" s="1" t="n"/>
      <c r="AF24" s="1" t="n"/>
      <c r="AG24" s="1" t="n"/>
      <c r="AH24" s="1" t="n"/>
      <c r="AI24" s="1" t="n"/>
      <c r="AJ24" s="1" t="n"/>
      <c r="AK24" s="1" t="n"/>
      <c r="AL24" s="1" t="n"/>
    </row>
    <row r="25" ht="21.75" customHeight="1" s="140">
      <c r="A25" s="64" t="n">
        <v>21</v>
      </c>
      <c r="B25" s="65" t="n">
        <v>20160125</v>
      </c>
      <c r="C25" s="66" t="inlineStr">
        <is>
          <t>美RY8</t>
        </is>
      </c>
      <c r="D25" s="70" t="inlineStr">
        <is>
          <t>男</t>
        </is>
      </c>
      <c r="E25" s="70" t="inlineStr">
        <is>
          <t>本科</t>
        </is>
      </c>
      <c r="F25" s="70" t="inlineStr">
        <is>
          <t>营销部</t>
        </is>
      </c>
      <c r="G25" s="70" t="n"/>
      <c r="H25" s="70" t="inlineStr">
        <is>
          <t>一般人员</t>
        </is>
      </c>
      <c r="I25" s="70" t="n"/>
      <c r="J25" s="143" t="n">
        <v>4000</v>
      </c>
      <c r="K25" s="144" t="n">
        <v>1000</v>
      </c>
      <c r="L25" s="144" t="n">
        <v>500</v>
      </c>
      <c r="M25" s="145" t="n">
        <v>200</v>
      </c>
      <c r="N25" s="144" t="n">
        <v>1200</v>
      </c>
      <c r="O25" s="144" t="n">
        <v>1100</v>
      </c>
      <c r="P25" s="144" t="n">
        <v>300</v>
      </c>
      <c r="Q25" s="146" t="n">
        <v>200</v>
      </c>
      <c r="R25" s="147" t="n">
        <v>200</v>
      </c>
      <c r="S25" s="147">
        <f>O25</f>
        <v/>
      </c>
      <c r="T25" s="147" t="n">
        <v>300</v>
      </c>
      <c r="U25" s="147">
        <f>P25</f>
        <v/>
      </c>
      <c r="V25" s="148" t="n">
        <v>300</v>
      </c>
      <c r="W25" s="149" t="n">
        <v>50</v>
      </c>
      <c r="X25" s="150">
        <f>SUM(J25:Q25)-SUM(R25:W25)</f>
        <v/>
      </c>
      <c r="Y25" s="151">
        <f>ROUND(MAX((X25-5000)*{0,0.03,0.1,0.2,0.25,0.3,0.35,0.45}-{0,0,210,1410,2660,4410,7160,15160}),2)</f>
        <v/>
      </c>
      <c r="Z25" s="152">
        <f>X25-Y25</f>
        <v/>
      </c>
      <c r="AA25" s="123" t="n"/>
      <c r="AB25" s="1" t="n"/>
      <c r="AC25" s="1" t="n"/>
      <c r="AD25" s="1" t="n"/>
      <c r="AE25" s="1" t="n"/>
      <c r="AF25" s="1" t="n"/>
      <c r="AG25" s="1" t="n"/>
      <c r="AH25" s="1" t="n"/>
      <c r="AI25" s="1" t="n"/>
      <c r="AJ25" s="1" t="n"/>
      <c r="AK25" s="1" t="n"/>
      <c r="AL25" s="1" t="n"/>
    </row>
    <row r="26" ht="21.75" customHeight="1" s="140">
      <c r="A26" s="71" t="n">
        <v>22</v>
      </c>
      <c r="B26" s="72" t="inlineStr">
        <is>
          <t>美RY2016</t>
        </is>
      </c>
      <c r="C26" s="73" t="inlineStr">
        <is>
          <t>美人鱼</t>
        </is>
      </c>
      <c r="D26" s="74" t="inlineStr">
        <is>
          <t>男</t>
        </is>
      </c>
      <c r="E26" s="74" t="inlineStr">
        <is>
          <t>本科</t>
        </is>
      </c>
      <c r="F26" s="74" t="inlineStr">
        <is>
          <t>营销部</t>
        </is>
      </c>
      <c r="G26" s="74" t="n"/>
      <c r="H26" s="74" t="inlineStr">
        <is>
          <t>一般人员</t>
        </is>
      </c>
      <c r="I26" s="74" t="n"/>
      <c r="J26" s="160" t="n">
        <v>4000</v>
      </c>
      <c r="K26" s="161" t="n">
        <v>1000</v>
      </c>
      <c r="L26" s="161" t="n">
        <v>500</v>
      </c>
      <c r="M26" s="162" t="n">
        <v>200</v>
      </c>
      <c r="N26" s="161" t="n">
        <v>500</v>
      </c>
      <c r="O26" s="161" t="n">
        <v>1100</v>
      </c>
      <c r="P26" s="161" t="n">
        <v>300</v>
      </c>
      <c r="Q26" s="163" t="n">
        <v>200</v>
      </c>
      <c r="R26" s="164" t="n">
        <v>100</v>
      </c>
      <c r="S26" s="164">
        <f>O26</f>
        <v/>
      </c>
      <c r="T26" s="164" t="n">
        <v>300</v>
      </c>
      <c r="U26" s="164">
        <f>P26</f>
        <v/>
      </c>
      <c r="V26" s="165" t="n">
        <v>300</v>
      </c>
      <c r="W26" s="166" t="n">
        <v>105</v>
      </c>
      <c r="X26" s="167">
        <f>SUM(J26:Q26)-SUM(R26:W26)</f>
        <v/>
      </c>
      <c r="Y26" s="168">
        <f>ROUND(MAX((X26-5000)*{0,0.03,0.1,0.2,0.25,0.3,0.35,0.45}-{0,0,210,1410,2660,4410,7160,15160}),2)</f>
        <v/>
      </c>
      <c r="Z26" s="169">
        <f>X26-Y26</f>
        <v/>
      </c>
      <c r="AA26" s="127" t="n"/>
      <c r="AB26" s="1" t="n"/>
      <c r="AC26" s="1" t="n"/>
      <c r="AD26" s="1" t="n"/>
      <c r="AE26" s="1" t="n"/>
      <c r="AF26" s="1" t="n"/>
      <c r="AG26" s="1" t="n"/>
      <c r="AH26" s="1" t="n"/>
      <c r="AI26" s="1" t="n"/>
      <c r="AJ26" s="1" t="n"/>
      <c r="AK26" s="1" t="n"/>
      <c r="AL26" s="1" t="n"/>
    </row>
    <row r="27" customFormat="1" s="1">
      <c r="B27" s="75" t="n"/>
      <c r="C27" s="75" t="n"/>
      <c r="D27" s="75" t="n"/>
      <c r="E27" s="75" t="n"/>
      <c r="F27" s="75" t="n"/>
      <c r="G27" s="75" t="n"/>
      <c r="H27" s="75" t="n"/>
      <c r="I27" s="75" t="n"/>
      <c r="J27" s="94" t="n"/>
      <c r="K27" s="94" t="n"/>
      <c r="L27" s="170" t="n"/>
      <c r="M27" s="94" t="n"/>
      <c r="N27" s="94" t="n"/>
      <c r="O27" s="94" t="n"/>
      <c r="P27" s="94" t="n"/>
      <c r="Q27" s="94" t="n"/>
      <c r="R27" s="94" t="n"/>
      <c r="S27" s="94" t="n"/>
      <c r="T27" s="94" t="n"/>
      <c r="U27" s="94" t="n"/>
      <c r="V27" s="94" t="n"/>
      <c r="W27" s="94" t="n"/>
      <c r="X27" s="94" t="n"/>
      <c r="Y27" s="171" t="n"/>
      <c r="Z27" s="94" t="n"/>
      <c r="AA27" s="129" t="n"/>
    </row>
    <row r="28" customFormat="1" s="1">
      <c r="B28" s="75" t="n"/>
      <c r="C28" s="75" t="n"/>
      <c r="D28" s="75" t="n"/>
      <c r="E28" s="75" t="n"/>
      <c r="F28" s="75" t="n"/>
      <c r="G28" s="75" t="n"/>
      <c r="H28" s="75" t="n"/>
      <c r="I28" s="75" t="n"/>
      <c r="J28" s="94" t="n"/>
      <c r="K28" s="94" t="n"/>
      <c r="L28" s="170" t="n"/>
      <c r="M28" s="94" t="n"/>
      <c r="N28" s="94" t="n"/>
      <c r="O28" s="94" t="n"/>
      <c r="P28" s="94" t="n"/>
      <c r="Q28" s="94" t="n"/>
      <c r="R28" s="94" t="n"/>
      <c r="S28" s="94" t="n"/>
      <c r="T28" s="94" t="n"/>
      <c r="U28" s="94" t="n"/>
      <c r="V28" s="94" t="n"/>
      <c r="W28" s="94" t="n"/>
      <c r="X28" s="94" t="n"/>
      <c r="Y28" s="171" t="n"/>
      <c r="Z28" s="94" t="n"/>
      <c r="AA28" s="129" t="n"/>
    </row>
    <row r="29" customFormat="1" s="1">
      <c r="B29" s="75" t="n"/>
      <c r="C29" s="75" t="n"/>
      <c r="D29" s="75" t="n"/>
      <c r="E29" s="75" t="n"/>
      <c r="F29" s="75" t="n"/>
      <c r="G29" s="75" t="n"/>
      <c r="H29" s="75" t="n"/>
      <c r="I29" s="75" t="n"/>
      <c r="J29" s="94" t="n"/>
      <c r="K29" s="94" t="n"/>
      <c r="L29" s="170" t="n"/>
      <c r="M29" s="94" t="n"/>
      <c r="N29" s="94" t="n"/>
      <c r="O29" s="94" t="n"/>
      <c r="P29" s="94" t="n"/>
      <c r="Q29" s="94" t="n"/>
      <c r="R29" s="94" t="n"/>
      <c r="S29" s="94" t="n"/>
      <c r="T29" s="94" t="n"/>
      <c r="U29" s="94" t="n"/>
      <c r="V29" s="94" t="n"/>
      <c r="W29" s="94" t="n"/>
      <c r="X29" s="94" t="n"/>
      <c r="Y29" s="171" t="n"/>
      <c r="Z29" s="94" t="n"/>
      <c r="AA29" s="129" t="n"/>
    </row>
    <row r="30" customFormat="1" s="1">
      <c r="B30" s="75" t="n"/>
      <c r="C30" s="75" t="n"/>
      <c r="D30" s="75" t="n"/>
      <c r="E30" s="75" t="n"/>
      <c r="F30" s="75" t="n"/>
      <c r="G30" s="75" t="n"/>
      <c r="H30" s="75" t="n"/>
      <c r="I30" s="75" t="n"/>
      <c r="J30" s="94" t="n"/>
      <c r="K30" s="94" t="n"/>
      <c r="L30" s="170" t="n"/>
      <c r="M30" s="94" t="n"/>
      <c r="N30" s="94" t="n"/>
      <c r="O30" s="94" t="n"/>
      <c r="P30" s="94" t="n"/>
      <c r="Q30" s="94" t="n"/>
      <c r="R30" s="94" t="n"/>
      <c r="S30" s="94" t="n"/>
      <c r="T30" s="94" t="n"/>
      <c r="U30" s="94" t="n"/>
      <c r="V30" s="94" t="n"/>
      <c r="W30" s="94" t="n"/>
      <c r="X30" s="94" t="n"/>
      <c r="Y30" s="171" t="n"/>
      <c r="Z30" s="94" t="n"/>
      <c r="AA30" s="129" t="n"/>
    </row>
    <row r="31" customFormat="1" s="1">
      <c r="B31" s="75" t="n"/>
      <c r="C31" s="75" t="n"/>
      <c r="D31" s="75" t="n"/>
      <c r="E31" s="75" t="n"/>
      <c r="F31" s="75" t="n"/>
      <c r="G31" s="75" t="n"/>
      <c r="H31" s="75" t="n"/>
      <c r="I31" s="75" t="n"/>
      <c r="J31" s="94" t="n"/>
      <c r="K31" s="94" t="n"/>
      <c r="L31" s="170" t="n"/>
      <c r="M31" s="94" t="n"/>
      <c r="N31" s="94" t="n"/>
      <c r="O31" s="94" t="n"/>
      <c r="P31" s="94" t="n"/>
      <c r="Q31" s="94" t="n"/>
      <c r="R31" s="94" t="n"/>
      <c r="S31" s="94" t="n"/>
      <c r="T31" s="94" t="n"/>
      <c r="U31" s="94" t="n"/>
      <c r="V31" s="94" t="n"/>
      <c r="W31" s="94" t="n"/>
      <c r="X31" s="94" t="n"/>
      <c r="Y31" s="171" t="n"/>
      <c r="Z31" s="94" t="n"/>
      <c r="AA31" s="129" t="n"/>
    </row>
    <row r="32" customFormat="1" s="1">
      <c r="B32" s="75" t="n"/>
      <c r="C32" s="75" t="n"/>
      <c r="D32" s="75" t="n"/>
      <c r="E32" s="75" t="n"/>
      <c r="F32" s="75" t="n"/>
      <c r="G32" s="75" t="n"/>
      <c r="H32" s="75" t="n"/>
      <c r="I32" s="75" t="n"/>
      <c r="J32" s="94" t="n"/>
      <c r="K32" s="94" t="n"/>
      <c r="L32" s="170" t="n"/>
      <c r="M32" s="94" t="n"/>
      <c r="N32" s="94" t="n"/>
      <c r="O32" s="94" t="n"/>
      <c r="P32" s="94" t="n"/>
      <c r="Q32" s="94" t="n"/>
      <c r="R32" s="94" t="n"/>
      <c r="S32" s="94" t="n"/>
      <c r="T32" s="94" t="n"/>
      <c r="U32" s="94" t="n"/>
      <c r="V32" s="94" t="n"/>
      <c r="W32" s="94" t="n"/>
      <c r="X32" s="94" t="n"/>
      <c r="Y32" s="171" t="n"/>
      <c r="Z32" s="94" t="n"/>
      <c r="AA32" s="129" t="n"/>
    </row>
    <row r="33" customFormat="1" s="1">
      <c r="B33" s="75" t="n"/>
      <c r="C33" s="75" t="n"/>
      <c r="D33" s="75" t="n"/>
      <c r="E33" s="75" t="n"/>
      <c r="F33" s="75" t="n"/>
      <c r="G33" s="75" t="n"/>
      <c r="H33" s="75" t="n"/>
      <c r="I33" s="75" t="n"/>
      <c r="J33" s="94" t="n"/>
      <c r="K33" s="94" t="n"/>
      <c r="L33" s="170" t="n"/>
      <c r="M33" s="94" t="n"/>
      <c r="N33" s="94" t="n"/>
      <c r="O33" s="94" t="n"/>
      <c r="P33" s="94" t="n"/>
      <c r="Q33" s="94" t="n"/>
      <c r="R33" s="94" t="n"/>
      <c r="S33" s="94" t="n"/>
      <c r="T33" s="94" t="n"/>
      <c r="U33" s="94" t="n"/>
      <c r="V33" s="94" t="n"/>
      <c r="W33" s="94" t="n"/>
      <c r="X33" s="94" t="n"/>
      <c r="Y33" s="171" t="n"/>
      <c r="Z33" s="94" t="n"/>
      <c r="AA33" s="129" t="n"/>
    </row>
    <row r="34" customFormat="1" s="1">
      <c r="B34" s="75" t="n"/>
      <c r="C34" s="75" t="n"/>
      <c r="D34" s="75" t="n"/>
      <c r="E34" s="75" t="n"/>
      <c r="F34" s="75" t="n"/>
      <c r="G34" s="75" t="n"/>
      <c r="H34" s="75" t="n"/>
      <c r="I34" s="75" t="n"/>
      <c r="J34" s="94" t="n"/>
      <c r="K34" s="94" t="n"/>
      <c r="L34" s="170" t="n"/>
      <c r="M34" s="94" t="n"/>
      <c r="N34" s="94" t="n"/>
      <c r="O34" s="94" t="n"/>
      <c r="P34" s="94" t="n"/>
      <c r="Q34" s="94" t="n"/>
      <c r="R34" s="94" t="n"/>
      <c r="S34" s="94" t="n"/>
      <c r="T34" s="94" t="n"/>
      <c r="U34" s="94" t="n"/>
      <c r="V34" s="94" t="n"/>
      <c r="W34" s="94" t="n"/>
      <c r="X34" s="94" t="n"/>
      <c r="Y34" s="171" t="n"/>
      <c r="Z34" s="94" t="n"/>
      <c r="AA34" s="129" t="n"/>
    </row>
    <row r="35" customFormat="1" s="1">
      <c r="B35" s="75" t="n"/>
      <c r="C35" s="75" t="n"/>
      <c r="D35" s="75" t="n"/>
      <c r="E35" s="75" t="n"/>
      <c r="F35" s="75" t="n"/>
      <c r="G35" s="75" t="n"/>
      <c r="H35" s="75" t="n"/>
      <c r="I35" s="75" t="n"/>
      <c r="J35" s="94" t="n"/>
      <c r="K35" s="94" t="n"/>
      <c r="L35" s="170" t="n"/>
      <c r="M35" s="94" t="n"/>
      <c r="N35" s="94" t="n"/>
      <c r="O35" s="94" t="n"/>
      <c r="P35" s="94" t="n"/>
      <c r="Q35" s="94" t="n"/>
      <c r="R35" s="94" t="n"/>
      <c r="S35" s="94" t="n"/>
      <c r="T35" s="94" t="n"/>
      <c r="U35" s="94" t="n"/>
      <c r="V35" s="94" t="n"/>
      <c r="W35" s="94" t="n"/>
      <c r="X35" s="94" t="n"/>
      <c r="Y35" s="171" t="n"/>
      <c r="Z35" s="94" t="n"/>
      <c r="AA35" s="129" t="n"/>
    </row>
    <row r="36" customFormat="1" s="1">
      <c r="B36" s="75" t="n"/>
      <c r="C36" s="75" t="n"/>
      <c r="D36" s="75" t="n"/>
      <c r="E36" s="75" t="n"/>
      <c r="F36" s="75" t="n"/>
      <c r="G36" s="75" t="n"/>
      <c r="H36" s="75" t="n"/>
      <c r="I36" s="75" t="n"/>
      <c r="J36" s="94" t="n"/>
      <c r="K36" s="94" t="n"/>
      <c r="L36" s="170" t="n"/>
      <c r="M36" s="94" t="n"/>
      <c r="N36" s="94" t="n"/>
      <c r="O36" s="94" t="n"/>
      <c r="P36" s="94" t="n"/>
      <c r="Q36" s="94" t="n"/>
      <c r="R36" s="94" t="n"/>
      <c r="S36" s="94" t="n"/>
      <c r="T36" s="94" t="n"/>
      <c r="U36" s="94" t="n"/>
      <c r="V36" s="94" t="n"/>
      <c r="W36" s="94" t="n"/>
      <c r="X36" s="94" t="n"/>
      <c r="Y36" s="171" t="n"/>
      <c r="Z36" s="94" t="n"/>
      <c r="AA36" s="129" t="n"/>
    </row>
    <row r="37" customFormat="1" s="1">
      <c r="B37" s="75" t="n"/>
      <c r="C37" s="75" t="n"/>
      <c r="D37" s="75" t="n"/>
      <c r="E37" s="75" t="n"/>
      <c r="F37" s="75" t="n"/>
      <c r="G37" s="75" t="n"/>
      <c r="H37" s="75" t="n"/>
      <c r="I37" s="75" t="n"/>
      <c r="J37" s="94" t="n"/>
      <c r="K37" s="94" t="n"/>
      <c r="L37" s="170" t="n"/>
      <c r="M37" s="94" t="n"/>
      <c r="N37" s="94" t="n"/>
      <c r="O37" s="94" t="n"/>
      <c r="P37" s="94" t="n"/>
      <c r="Q37" s="94" t="n"/>
      <c r="R37" s="94" t="n"/>
      <c r="S37" s="94" t="n"/>
      <c r="T37" s="94" t="n"/>
      <c r="U37" s="94" t="n"/>
      <c r="V37" s="94" t="n"/>
      <c r="W37" s="94" t="n"/>
      <c r="X37" s="94" t="n"/>
      <c r="Y37" s="171" t="n"/>
      <c r="Z37" s="94" t="n"/>
      <c r="AA37" s="129" t="n"/>
    </row>
    <row r="38" customFormat="1" s="1">
      <c r="B38" s="75" t="n"/>
      <c r="C38" s="75" t="n"/>
      <c r="D38" s="75" t="n"/>
      <c r="E38" s="75" t="n"/>
      <c r="F38" s="75" t="n"/>
      <c r="G38" s="75" t="n"/>
      <c r="H38" s="75" t="n"/>
      <c r="I38" s="75" t="n"/>
      <c r="J38" s="94" t="n"/>
      <c r="K38" s="94" t="n"/>
      <c r="L38" s="170" t="n"/>
      <c r="M38" s="94" t="n"/>
      <c r="N38" s="94" t="n"/>
      <c r="O38" s="94" t="n"/>
      <c r="P38" s="94" t="n"/>
      <c r="Q38" s="94" t="n"/>
      <c r="R38" s="94" t="n"/>
      <c r="S38" s="94" t="n"/>
      <c r="T38" s="94" t="n"/>
      <c r="U38" s="94" t="n"/>
      <c r="V38" s="94" t="n"/>
      <c r="W38" s="94" t="n"/>
      <c r="X38" s="94" t="n"/>
      <c r="Y38" s="171" t="n"/>
      <c r="Z38" s="94" t="n"/>
      <c r="AA38" s="129" t="n"/>
    </row>
    <row r="39" customFormat="1" s="1">
      <c r="B39" s="75" t="n"/>
      <c r="C39" s="75" t="n"/>
      <c r="D39" s="75" t="n"/>
      <c r="E39" s="75" t="n"/>
      <c r="F39" s="75" t="n"/>
      <c r="G39" s="75" t="n"/>
      <c r="H39" s="75" t="n"/>
      <c r="I39" s="75" t="n"/>
      <c r="J39" s="94" t="n"/>
      <c r="K39" s="94" t="n"/>
      <c r="L39" s="170" t="n"/>
      <c r="M39" s="94" t="n"/>
      <c r="N39" s="94" t="n"/>
      <c r="O39" s="94" t="n"/>
      <c r="P39" s="94" t="n"/>
      <c r="Q39" s="94" t="n"/>
      <c r="R39" s="94" t="n"/>
      <c r="S39" s="94" t="n"/>
      <c r="T39" s="94" t="n"/>
      <c r="U39" s="94" t="n"/>
      <c r="V39" s="94" t="n"/>
      <c r="W39" s="94" t="n"/>
      <c r="X39" s="94" t="n"/>
      <c r="Y39" s="171" t="n"/>
      <c r="Z39" s="94" t="n"/>
      <c r="AA39" s="129" t="n"/>
    </row>
    <row r="40" customFormat="1" s="1">
      <c r="B40" s="75" t="n"/>
      <c r="C40" s="75" t="n"/>
      <c r="D40" s="75" t="n"/>
      <c r="E40" s="75" t="n"/>
      <c r="F40" s="75" t="n"/>
      <c r="G40" s="75" t="n"/>
      <c r="H40" s="75" t="n"/>
      <c r="I40" s="75" t="n"/>
      <c r="J40" s="94" t="n"/>
      <c r="K40" s="94" t="n"/>
      <c r="L40" s="170" t="n"/>
      <c r="M40" s="94" t="n"/>
      <c r="N40" s="94" t="n"/>
      <c r="O40" s="94" t="n"/>
      <c r="P40" s="94" t="n"/>
      <c r="Q40" s="94" t="n"/>
      <c r="R40" s="94" t="n"/>
      <c r="S40" s="94" t="n"/>
      <c r="T40" s="94" t="n"/>
      <c r="U40" s="94" t="n"/>
      <c r="V40" s="94" t="n"/>
      <c r="W40" s="94" t="n"/>
      <c r="X40" s="94" t="n"/>
      <c r="Y40" s="171" t="n"/>
      <c r="Z40" s="94" t="n"/>
      <c r="AA40" s="129" t="n"/>
    </row>
    <row r="41" customFormat="1" s="1">
      <c r="B41" s="75" t="n"/>
      <c r="C41" s="75" t="n"/>
      <c r="D41" s="75" t="n"/>
      <c r="E41" s="75" t="n"/>
      <c r="F41" s="75" t="n"/>
      <c r="G41" s="75" t="n"/>
      <c r="H41" s="75" t="n"/>
      <c r="I41" s="75" t="n"/>
      <c r="J41" s="94" t="n"/>
      <c r="K41" s="94" t="n"/>
      <c r="L41" s="170" t="n"/>
      <c r="M41" s="94" t="n"/>
      <c r="N41" s="94" t="n"/>
      <c r="O41" s="94" t="n"/>
      <c r="P41" s="94" t="n"/>
      <c r="Q41" s="94" t="n"/>
      <c r="R41" s="94" t="n"/>
      <c r="S41" s="94" t="n"/>
      <c r="T41" s="94" t="n"/>
      <c r="U41" s="94" t="n"/>
      <c r="V41" s="94" t="n"/>
      <c r="W41" s="94" t="n"/>
      <c r="X41" s="94" t="n"/>
      <c r="Y41" s="171" t="n"/>
      <c r="Z41" s="94" t="n"/>
      <c r="AA41" s="129" t="n"/>
    </row>
    <row r="42" customFormat="1" s="1">
      <c r="B42" s="75" t="n"/>
      <c r="C42" s="75" t="n"/>
      <c r="D42" s="75" t="n"/>
      <c r="E42" s="75" t="n"/>
      <c r="F42" s="75" t="n"/>
      <c r="G42" s="75" t="n"/>
      <c r="H42" s="75" t="n"/>
      <c r="I42" s="75" t="n"/>
      <c r="J42" s="94" t="n"/>
      <c r="K42" s="94" t="n"/>
      <c r="L42" s="170" t="n"/>
      <c r="M42" s="94" t="n"/>
      <c r="N42" s="94" t="n"/>
      <c r="O42" s="94" t="n"/>
      <c r="P42" s="94" t="n"/>
      <c r="Q42" s="94" t="n"/>
      <c r="R42" s="94" t="n"/>
      <c r="S42" s="94" t="n"/>
      <c r="T42" s="94" t="n"/>
      <c r="U42" s="94" t="n"/>
      <c r="V42" s="94" t="n"/>
      <c r="W42" s="94" t="n"/>
      <c r="X42" s="94" t="n"/>
      <c r="Y42" s="171" t="n"/>
      <c r="Z42" s="94" t="n"/>
      <c r="AA42" s="129" t="n"/>
    </row>
    <row r="43" customFormat="1" s="1">
      <c r="B43" s="75" t="n"/>
      <c r="C43" s="75" t="n"/>
      <c r="D43" s="75" t="n"/>
      <c r="E43" s="75" t="n"/>
      <c r="F43" s="75" t="n"/>
      <c r="G43" s="75" t="n"/>
      <c r="H43" s="75" t="n"/>
      <c r="I43" s="75" t="n"/>
      <c r="J43" s="94" t="n"/>
      <c r="K43" s="94" t="n"/>
      <c r="L43" s="170" t="n"/>
      <c r="M43" s="94" t="n"/>
      <c r="N43" s="94" t="n"/>
      <c r="O43" s="94" t="n"/>
      <c r="P43" s="94" t="n"/>
      <c r="Q43" s="94" t="n"/>
      <c r="R43" s="94" t="n"/>
      <c r="S43" s="94" t="n"/>
      <c r="T43" s="94" t="n"/>
      <c r="U43" s="94" t="n"/>
      <c r="V43" s="94" t="n"/>
      <c r="W43" s="94" t="n"/>
      <c r="X43" s="94" t="n"/>
      <c r="Y43" s="171" t="n"/>
      <c r="Z43" s="94" t="n"/>
      <c r="AA43" s="129" t="n"/>
    </row>
    <row r="44" customFormat="1" s="1">
      <c r="B44" s="75" t="n"/>
      <c r="C44" s="75" t="n"/>
      <c r="D44" s="75" t="n"/>
      <c r="E44" s="75" t="n"/>
      <c r="F44" s="75" t="n"/>
      <c r="G44" s="75" t="n"/>
      <c r="H44" s="75" t="n"/>
      <c r="I44" s="75" t="n"/>
      <c r="J44" s="94" t="n"/>
      <c r="K44" s="94" t="n"/>
      <c r="L44" s="170" t="n"/>
      <c r="M44" s="94" t="n"/>
      <c r="N44" s="94" t="n"/>
      <c r="O44" s="94" t="n"/>
      <c r="P44" s="94" t="n"/>
      <c r="Q44" s="94" t="n"/>
      <c r="R44" s="94" t="n"/>
      <c r="S44" s="94" t="n"/>
      <c r="T44" s="94" t="n"/>
      <c r="U44" s="94" t="n"/>
      <c r="V44" s="94" t="n"/>
      <c r="W44" s="94" t="n"/>
      <c r="X44" s="94" t="n"/>
      <c r="Y44" s="171" t="n"/>
      <c r="Z44" s="94" t="n"/>
      <c r="AA44" s="129" t="n"/>
    </row>
    <row r="45" customFormat="1" s="1">
      <c r="B45" s="75" t="n"/>
      <c r="C45" s="75" t="n"/>
      <c r="D45" s="75" t="n"/>
      <c r="E45" s="75" t="n"/>
      <c r="F45" s="75" t="n"/>
      <c r="G45" s="75" t="n"/>
      <c r="H45" s="75" t="n"/>
      <c r="I45" s="75" t="n"/>
      <c r="J45" s="94" t="n"/>
      <c r="K45" s="94" t="n"/>
      <c r="L45" s="170" t="n"/>
      <c r="M45" s="94" t="n"/>
      <c r="N45" s="94" t="n"/>
      <c r="O45" s="94" t="n"/>
      <c r="P45" s="94" t="n"/>
      <c r="Q45" s="94" t="n"/>
      <c r="R45" s="94" t="n"/>
      <c r="S45" s="94" t="n"/>
      <c r="T45" s="94" t="n"/>
      <c r="U45" s="94" t="n"/>
      <c r="V45" s="94" t="n"/>
      <c r="W45" s="94" t="n"/>
      <c r="X45" s="94" t="n"/>
      <c r="Y45" s="171" t="n"/>
      <c r="Z45" s="94" t="n"/>
      <c r="AA45" s="129" t="n"/>
    </row>
    <row r="46" customFormat="1" s="1">
      <c r="B46" s="75" t="n"/>
      <c r="C46" s="75" t="n"/>
      <c r="D46" s="75" t="n"/>
      <c r="E46" s="75" t="n"/>
      <c r="F46" s="75" t="n"/>
      <c r="G46" s="75" t="n"/>
      <c r="H46" s="75" t="n"/>
      <c r="I46" s="75" t="n"/>
      <c r="J46" s="94" t="n"/>
      <c r="K46" s="94" t="n"/>
      <c r="L46" s="170" t="n"/>
      <c r="M46" s="94" t="n"/>
      <c r="N46" s="94" t="n"/>
      <c r="O46" s="94" t="n"/>
      <c r="P46" s="94" t="n"/>
      <c r="Q46" s="94" t="n"/>
      <c r="R46" s="94" t="n"/>
      <c r="S46" s="94" t="n"/>
      <c r="T46" s="94" t="n"/>
      <c r="U46" s="94" t="n"/>
      <c r="V46" s="94" t="n"/>
      <c r="W46" s="94" t="n"/>
      <c r="X46" s="94" t="n"/>
      <c r="Y46" s="171" t="n"/>
      <c r="Z46" s="94" t="n"/>
      <c r="AA46" s="129" t="n"/>
    </row>
    <row r="47" customFormat="1" s="1">
      <c r="B47" s="75" t="n"/>
      <c r="C47" s="75" t="n"/>
      <c r="D47" s="75" t="n"/>
      <c r="E47" s="75" t="n"/>
      <c r="F47" s="75" t="n"/>
      <c r="G47" s="75" t="n"/>
      <c r="H47" s="75" t="n"/>
      <c r="I47" s="75" t="n"/>
      <c r="J47" s="94" t="n"/>
      <c r="K47" s="94" t="n"/>
      <c r="L47" s="170" t="n"/>
      <c r="M47" s="94" t="n"/>
      <c r="N47" s="94" t="n"/>
      <c r="O47" s="94" t="n"/>
      <c r="P47" s="94" t="n"/>
      <c r="Q47" s="94" t="n"/>
      <c r="R47" s="94" t="n"/>
      <c r="S47" s="94" t="n"/>
      <c r="T47" s="94" t="n"/>
      <c r="U47" s="94" t="n"/>
      <c r="V47" s="94" t="n"/>
      <c r="W47" s="94" t="n"/>
      <c r="X47" s="94" t="n"/>
      <c r="Y47" s="171" t="n"/>
      <c r="Z47" s="94" t="n"/>
      <c r="AA47" s="129" t="n"/>
    </row>
    <row r="48" customFormat="1" s="1">
      <c r="B48" s="75" t="n"/>
      <c r="C48" s="75" t="n"/>
      <c r="D48" s="75" t="n"/>
      <c r="E48" s="75" t="n"/>
      <c r="F48" s="75" t="n"/>
      <c r="G48" s="75" t="n"/>
      <c r="H48" s="75" t="n"/>
      <c r="I48" s="75" t="n"/>
      <c r="J48" s="94" t="n"/>
      <c r="K48" s="94" t="n"/>
      <c r="L48" s="170" t="n"/>
      <c r="M48" s="94" t="n"/>
      <c r="N48" s="94" t="n"/>
      <c r="O48" s="94" t="n"/>
      <c r="P48" s="94" t="n"/>
      <c r="Q48" s="94" t="n"/>
      <c r="R48" s="94" t="n"/>
      <c r="S48" s="94" t="n"/>
      <c r="T48" s="94" t="n"/>
      <c r="U48" s="94" t="n"/>
      <c r="V48" s="94" t="n"/>
      <c r="W48" s="94" t="n"/>
      <c r="X48" s="94" t="n"/>
      <c r="Y48" s="171" t="n"/>
      <c r="Z48" s="94" t="n"/>
      <c r="AA48" s="129" t="n"/>
    </row>
    <row r="49" customFormat="1" s="1">
      <c r="B49" s="75" t="n"/>
      <c r="C49" s="75" t="n"/>
      <c r="D49" s="75" t="n"/>
      <c r="E49" s="75" t="n"/>
      <c r="F49" s="75" t="n"/>
      <c r="G49" s="75" t="n"/>
      <c r="H49" s="75" t="n"/>
      <c r="I49" s="75" t="n"/>
      <c r="J49" s="94" t="n"/>
      <c r="K49" s="94" t="n"/>
      <c r="L49" s="170" t="n"/>
      <c r="M49" s="94" t="n"/>
      <c r="N49" s="94" t="n"/>
      <c r="O49" s="94" t="n"/>
      <c r="P49" s="94" t="n"/>
      <c r="Q49" s="94" t="n"/>
      <c r="R49" s="94" t="n"/>
      <c r="S49" s="94" t="n"/>
      <c r="T49" s="94" t="n"/>
      <c r="U49" s="94" t="n"/>
      <c r="V49" s="94" t="n"/>
      <c r="W49" s="94" t="n"/>
      <c r="X49" s="94" t="n"/>
      <c r="Y49" s="171" t="n"/>
      <c r="Z49" s="94" t="n"/>
      <c r="AA49" s="129" t="n"/>
    </row>
    <row r="50" customFormat="1" s="1">
      <c r="B50" s="75" t="n"/>
      <c r="C50" s="75" t="n"/>
      <c r="D50" s="75" t="n"/>
      <c r="E50" s="75" t="n"/>
      <c r="F50" s="75" t="n"/>
      <c r="G50" s="75" t="n"/>
      <c r="H50" s="75" t="n"/>
      <c r="I50" s="75" t="n"/>
      <c r="J50" s="94" t="n"/>
      <c r="K50" s="94" t="n"/>
      <c r="L50" s="170" t="n"/>
      <c r="M50" s="94" t="n"/>
      <c r="N50" s="94" t="n"/>
      <c r="O50" s="94" t="n"/>
      <c r="P50" s="94" t="n"/>
      <c r="Q50" s="94" t="n"/>
      <c r="R50" s="94" t="n"/>
      <c r="S50" s="94" t="n"/>
      <c r="T50" s="94" t="n"/>
      <c r="U50" s="94" t="n"/>
      <c r="V50" s="94" t="n"/>
      <c r="W50" s="94" t="n"/>
      <c r="X50" s="94" t="n"/>
      <c r="Y50" s="171" t="n"/>
      <c r="Z50" s="94" t="n"/>
      <c r="AA50" s="129" t="n"/>
    </row>
    <row r="51" customFormat="1" s="1">
      <c r="B51" s="75" t="n"/>
      <c r="C51" s="75" t="n"/>
      <c r="D51" s="75" t="n"/>
      <c r="E51" s="75" t="n"/>
      <c r="F51" s="75" t="n"/>
      <c r="G51" s="75" t="n"/>
      <c r="H51" s="75" t="n"/>
      <c r="I51" s="75" t="n"/>
      <c r="J51" s="94" t="n"/>
      <c r="K51" s="94" t="n"/>
      <c r="L51" s="170" t="n"/>
      <c r="M51" s="94" t="n"/>
      <c r="N51" s="94" t="n"/>
      <c r="O51" s="94" t="n"/>
      <c r="P51" s="94" t="n"/>
      <c r="Q51" s="94" t="n"/>
      <c r="R51" s="94" t="n"/>
      <c r="S51" s="94" t="n"/>
      <c r="T51" s="94" t="n"/>
      <c r="U51" s="94" t="n"/>
      <c r="V51" s="94" t="n"/>
      <c r="W51" s="94" t="n"/>
      <c r="X51" s="94" t="n"/>
      <c r="Y51" s="171" t="n"/>
      <c r="Z51" s="94" t="n"/>
      <c r="AA51" s="129" t="n"/>
    </row>
    <row r="52" customFormat="1" s="1">
      <c r="B52" s="75" t="n"/>
      <c r="C52" s="75" t="n"/>
      <c r="D52" s="75" t="n"/>
      <c r="E52" s="75" t="n"/>
      <c r="F52" s="75" t="n"/>
      <c r="G52" s="75" t="n"/>
      <c r="H52" s="75" t="n"/>
      <c r="I52" s="75" t="n"/>
      <c r="J52" s="94" t="n"/>
      <c r="K52" s="94" t="n"/>
      <c r="L52" s="170" t="n"/>
      <c r="M52" s="94" t="n"/>
      <c r="N52" s="94" t="n"/>
      <c r="O52" s="94" t="n"/>
      <c r="P52" s="94" t="n"/>
      <c r="Q52" s="94" t="n"/>
      <c r="R52" s="94" t="n"/>
      <c r="S52" s="94" t="n"/>
      <c r="T52" s="94" t="n"/>
      <c r="U52" s="94" t="n"/>
      <c r="V52" s="94" t="n"/>
      <c r="W52" s="94" t="n"/>
      <c r="X52" s="94" t="n"/>
      <c r="Y52" s="171" t="n"/>
      <c r="Z52" s="94" t="n"/>
      <c r="AA52" s="129" t="n"/>
    </row>
    <row r="53" customFormat="1" s="1">
      <c r="B53" s="75" t="n"/>
      <c r="C53" s="75" t="n"/>
      <c r="D53" s="75" t="n"/>
      <c r="E53" s="75" t="n"/>
      <c r="F53" s="75" t="n"/>
      <c r="G53" s="75" t="n"/>
      <c r="H53" s="75" t="n"/>
      <c r="I53" s="75" t="n"/>
      <c r="J53" s="94" t="n"/>
      <c r="K53" s="94" t="n"/>
      <c r="L53" s="170" t="n"/>
      <c r="M53" s="94" t="n"/>
      <c r="N53" s="94" t="n"/>
      <c r="O53" s="94" t="n"/>
      <c r="P53" s="94" t="n"/>
      <c r="Q53" s="94" t="n"/>
      <c r="R53" s="94" t="n"/>
      <c r="S53" s="94" t="n"/>
      <c r="T53" s="94" t="n"/>
      <c r="U53" s="94" t="n"/>
      <c r="V53" s="94" t="n"/>
      <c r="W53" s="94" t="n"/>
      <c r="X53" s="94" t="n"/>
      <c r="Y53" s="171" t="n"/>
      <c r="Z53" s="94" t="n"/>
      <c r="AA53" s="129" t="n"/>
    </row>
    <row r="54" customFormat="1" s="1">
      <c r="B54" s="75" t="n"/>
      <c r="C54" s="75" t="n"/>
      <c r="D54" s="75" t="n"/>
      <c r="E54" s="75" t="n"/>
      <c r="F54" s="75" t="n"/>
      <c r="G54" s="75" t="n"/>
      <c r="H54" s="75" t="n"/>
      <c r="I54" s="75" t="n"/>
      <c r="J54" s="94" t="n"/>
      <c r="K54" s="94" t="n"/>
      <c r="L54" s="170" t="n"/>
      <c r="M54" s="94" t="n"/>
      <c r="N54" s="94" t="n"/>
      <c r="O54" s="94" t="n"/>
      <c r="P54" s="94" t="n"/>
      <c r="Q54" s="94" t="n"/>
      <c r="R54" s="94" t="n"/>
      <c r="S54" s="94" t="n"/>
      <c r="T54" s="94" t="n"/>
      <c r="U54" s="94" t="n"/>
      <c r="V54" s="94" t="n"/>
      <c r="W54" s="94" t="n"/>
      <c r="X54" s="94" t="n"/>
      <c r="Y54" s="171" t="n"/>
      <c r="Z54" s="94" t="n"/>
      <c r="AA54" s="129" t="n"/>
    </row>
    <row r="55" customFormat="1" s="1">
      <c r="B55" s="75" t="n"/>
      <c r="C55" s="75" t="n"/>
      <c r="D55" s="75" t="n"/>
      <c r="E55" s="75" t="n"/>
      <c r="F55" s="75" t="n"/>
      <c r="G55" s="75" t="n"/>
      <c r="H55" s="75" t="n"/>
      <c r="I55" s="75" t="n"/>
      <c r="J55" s="94" t="n"/>
      <c r="K55" s="94" t="n"/>
      <c r="L55" s="170" t="n"/>
      <c r="M55" s="94" t="n"/>
      <c r="N55" s="94" t="n"/>
      <c r="O55" s="94" t="n"/>
      <c r="P55" s="94" t="n"/>
      <c r="Q55" s="94" t="n"/>
      <c r="R55" s="94" t="n"/>
      <c r="S55" s="94" t="n"/>
      <c r="T55" s="94" t="n"/>
      <c r="U55" s="94" t="n"/>
      <c r="V55" s="94" t="n"/>
      <c r="W55" s="94" t="n"/>
      <c r="X55" s="94" t="n"/>
      <c r="Y55" s="171" t="n"/>
      <c r="Z55" s="94" t="n"/>
      <c r="AA55" s="129" t="n"/>
    </row>
    <row r="56" customFormat="1" s="1">
      <c r="B56" s="75" t="n"/>
      <c r="C56" s="75" t="n"/>
      <c r="D56" s="75" t="n"/>
      <c r="E56" s="75" t="n"/>
      <c r="F56" s="75" t="n"/>
      <c r="G56" s="75" t="n"/>
      <c r="H56" s="75" t="n"/>
      <c r="I56" s="75" t="n"/>
      <c r="J56" s="94" t="n"/>
      <c r="K56" s="94" t="n"/>
      <c r="L56" s="170" t="n"/>
      <c r="M56" s="94" t="n"/>
      <c r="N56" s="94" t="n"/>
      <c r="O56" s="94" t="n"/>
      <c r="P56" s="94" t="n"/>
      <c r="Q56" s="94" t="n"/>
      <c r="R56" s="94" t="n"/>
      <c r="S56" s="94" t="n"/>
      <c r="T56" s="94" t="n"/>
      <c r="U56" s="94" t="n"/>
      <c r="V56" s="94" t="n"/>
      <c r="W56" s="94" t="n"/>
      <c r="X56" s="94" t="n"/>
      <c r="Y56" s="171" t="n"/>
      <c r="Z56" s="94" t="n"/>
      <c r="AA56" s="129" t="n"/>
    </row>
    <row r="57" customFormat="1" s="1">
      <c r="B57" s="75" t="n"/>
      <c r="C57" s="75" t="n"/>
      <c r="D57" s="75" t="n"/>
      <c r="E57" s="75" t="n"/>
      <c r="F57" s="75" t="n"/>
      <c r="G57" s="75" t="n"/>
      <c r="H57" s="75" t="n"/>
      <c r="I57" s="75" t="n"/>
      <c r="J57" s="94" t="n"/>
      <c r="K57" s="94" t="n"/>
      <c r="L57" s="170" t="n"/>
      <c r="M57" s="94" t="n"/>
      <c r="N57" s="94" t="n"/>
      <c r="O57" s="94" t="n"/>
      <c r="P57" s="94" t="n"/>
      <c r="Q57" s="94" t="n"/>
      <c r="R57" s="94" t="n"/>
      <c r="S57" s="94" t="n"/>
      <c r="T57" s="94" t="n"/>
      <c r="U57" s="94" t="n"/>
      <c r="V57" s="94" t="n"/>
      <c r="W57" s="94" t="n"/>
      <c r="X57" s="94" t="n"/>
      <c r="Y57" s="171" t="n"/>
      <c r="Z57" s="94" t="n"/>
      <c r="AA57" s="129" t="n"/>
    </row>
    <row r="58" customFormat="1" s="1">
      <c r="B58" s="75" t="n"/>
      <c r="C58" s="75" t="n"/>
      <c r="D58" s="75" t="n"/>
      <c r="E58" s="75" t="n"/>
      <c r="F58" s="75" t="n"/>
      <c r="G58" s="75" t="n"/>
      <c r="H58" s="75" t="n"/>
      <c r="I58" s="75" t="n"/>
      <c r="J58" s="94" t="n"/>
      <c r="K58" s="94" t="n"/>
      <c r="L58" s="170" t="n"/>
      <c r="M58" s="94" t="n"/>
      <c r="N58" s="94" t="n"/>
      <c r="O58" s="94" t="n"/>
      <c r="P58" s="94" t="n"/>
      <c r="Q58" s="94" t="n"/>
      <c r="R58" s="94" t="n"/>
      <c r="S58" s="94" t="n"/>
      <c r="T58" s="94" t="n"/>
      <c r="U58" s="94" t="n"/>
      <c r="V58" s="94" t="n"/>
      <c r="W58" s="94" t="n"/>
      <c r="X58" s="94" t="n"/>
      <c r="Y58" s="171" t="n"/>
      <c r="Z58" s="94" t="n"/>
      <c r="AA58" s="129" t="n"/>
    </row>
    <row r="59" customFormat="1" s="1">
      <c r="B59" s="75" t="n"/>
      <c r="C59" s="75" t="n"/>
      <c r="D59" s="75" t="n"/>
      <c r="E59" s="75" t="n"/>
      <c r="F59" s="75" t="n"/>
      <c r="G59" s="75" t="n"/>
      <c r="H59" s="75" t="n"/>
      <c r="I59" s="75" t="n"/>
      <c r="J59" s="94" t="n"/>
      <c r="K59" s="94" t="n"/>
      <c r="L59" s="170" t="n"/>
      <c r="M59" s="94" t="n"/>
      <c r="N59" s="94" t="n"/>
      <c r="O59" s="94" t="n"/>
      <c r="P59" s="94" t="n"/>
      <c r="Q59" s="94" t="n"/>
      <c r="R59" s="94" t="n"/>
      <c r="S59" s="94" t="n"/>
      <c r="T59" s="94" t="n"/>
      <c r="U59" s="94" t="n"/>
      <c r="V59" s="94" t="n"/>
      <c r="W59" s="94" t="n"/>
      <c r="X59" s="94" t="n"/>
      <c r="Y59" s="171" t="n"/>
      <c r="Z59" s="94" t="n"/>
      <c r="AA59" s="129" t="n"/>
    </row>
    <row r="60" customFormat="1" s="1">
      <c r="B60" s="75" t="n"/>
      <c r="C60" s="75" t="n"/>
      <c r="D60" s="75" t="n"/>
      <c r="E60" s="75" t="n"/>
      <c r="F60" s="75" t="n"/>
      <c r="G60" s="75" t="n"/>
      <c r="H60" s="75" t="n"/>
      <c r="I60" s="75" t="n"/>
      <c r="J60" s="94" t="n"/>
      <c r="K60" s="94" t="n"/>
      <c r="L60" s="170" t="n"/>
      <c r="M60" s="94" t="n"/>
      <c r="N60" s="94" t="n"/>
      <c r="O60" s="94" t="n"/>
      <c r="P60" s="94" t="n"/>
      <c r="Q60" s="94" t="n"/>
      <c r="R60" s="94" t="n"/>
      <c r="S60" s="94" t="n"/>
      <c r="T60" s="94" t="n"/>
      <c r="U60" s="94" t="n"/>
      <c r="V60" s="94" t="n"/>
      <c r="W60" s="94" t="n"/>
      <c r="X60" s="94" t="n"/>
      <c r="Y60" s="171" t="n"/>
      <c r="Z60" s="94" t="n"/>
      <c r="AA60" s="129" t="n"/>
    </row>
    <row r="61" customFormat="1" s="1">
      <c r="B61" s="75" t="n"/>
      <c r="C61" s="75" t="n"/>
      <c r="D61" s="75" t="n"/>
      <c r="E61" s="75" t="n"/>
      <c r="F61" s="75" t="n"/>
      <c r="G61" s="75" t="n"/>
      <c r="H61" s="75" t="n"/>
      <c r="I61" s="75" t="n"/>
      <c r="J61" s="94" t="n"/>
      <c r="K61" s="94" t="n"/>
      <c r="L61" s="170" t="n"/>
      <c r="M61" s="94" t="n"/>
      <c r="N61" s="94" t="n"/>
      <c r="O61" s="94" t="n"/>
      <c r="P61" s="94" t="n"/>
      <c r="Q61" s="94" t="n"/>
      <c r="R61" s="94" t="n"/>
      <c r="S61" s="94" t="n"/>
      <c r="T61" s="94" t="n"/>
      <c r="U61" s="94" t="n"/>
      <c r="V61" s="94" t="n"/>
      <c r="W61" s="94" t="n"/>
      <c r="X61" s="94" t="n"/>
      <c r="Y61" s="171" t="n"/>
      <c r="Z61" s="94" t="n"/>
      <c r="AA61" s="129" t="n"/>
    </row>
    <row r="62" customFormat="1" s="1">
      <c r="B62" s="75" t="n"/>
      <c r="C62" s="75" t="n"/>
      <c r="D62" s="75" t="n"/>
      <c r="E62" s="75" t="n"/>
      <c r="F62" s="75" t="n"/>
      <c r="G62" s="75" t="n"/>
      <c r="H62" s="75" t="n"/>
      <c r="I62" s="75" t="n"/>
      <c r="J62" s="94" t="n"/>
      <c r="K62" s="94" t="n"/>
      <c r="L62" s="170" t="n"/>
      <c r="M62" s="94" t="n"/>
      <c r="N62" s="94" t="n"/>
      <c r="O62" s="94" t="n"/>
      <c r="P62" s="94" t="n"/>
      <c r="Q62" s="94" t="n"/>
      <c r="R62" s="94" t="n"/>
      <c r="S62" s="94" t="n"/>
      <c r="T62" s="94" t="n"/>
      <c r="U62" s="94" t="n"/>
      <c r="V62" s="94" t="n"/>
      <c r="W62" s="94" t="n"/>
      <c r="X62" s="94" t="n"/>
      <c r="Y62" s="171" t="n"/>
      <c r="Z62" s="94" t="n"/>
      <c r="AA62" s="129" t="n"/>
    </row>
    <row r="63" customFormat="1" s="1">
      <c r="B63" s="75" t="n"/>
      <c r="C63" s="75" t="n"/>
      <c r="D63" s="75" t="n"/>
      <c r="E63" s="75" t="n"/>
      <c r="F63" s="75" t="n"/>
      <c r="G63" s="75" t="n"/>
      <c r="H63" s="75" t="n"/>
      <c r="I63" s="75" t="n"/>
      <c r="J63" s="94" t="n"/>
      <c r="K63" s="94" t="n"/>
      <c r="L63" s="170" t="n"/>
      <c r="M63" s="94" t="n"/>
      <c r="N63" s="94" t="n"/>
      <c r="O63" s="94" t="n"/>
      <c r="P63" s="94" t="n"/>
      <c r="Q63" s="94" t="n"/>
      <c r="R63" s="94" t="n"/>
      <c r="S63" s="94" t="n"/>
      <c r="T63" s="94" t="n"/>
      <c r="U63" s="94" t="n"/>
      <c r="V63" s="94" t="n"/>
      <c r="W63" s="94" t="n"/>
      <c r="X63" s="94" t="n"/>
      <c r="Y63" s="171" t="n"/>
      <c r="Z63" s="94" t="n"/>
      <c r="AA63" s="129" t="n"/>
    </row>
    <row r="64" customFormat="1" s="1">
      <c r="B64" s="75" t="n"/>
      <c r="C64" s="75" t="n"/>
      <c r="D64" s="75" t="n"/>
      <c r="E64" s="75" t="n"/>
      <c r="F64" s="75" t="n"/>
      <c r="G64" s="75" t="n"/>
      <c r="H64" s="75" t="n"/>
      <c r="I64" s="75" t="n"/>
      <c r="J64" s="94" t="n"/>
      <c r="K64" s="94" t="n"/>
      <c r="L64" s="170" t="n"/>
      <c r="M64" s="94" t="n"/>
      <c r="N64" s="94" t="n"/>
      <c r="O64" s="94" t="n"/>
      <c r="P64" s="94" t="n"/>
      <c r="Q64" s="94" t="n"/>
      <c r="R64" s="94" t="n"/>
      <c r="S64" s="94" t="n"/>
      <c r="T64" s="94" t="n"/>
      <c r="U64" s="94" t="n"/>
      <c r="V64" s="94" t="n"/>
      <c r="W64" s="94" t="n"/>
      <c r="X64" s="94" t="n"/>
      <c r="Y64" s="171" t="n"/>
      <c r="Z64" s="94" t="n"/>
      <c r="AA64" s="129" t="n"/>
    </row>
    <row r="65" customFormat="1" s="1">
      <c r="B65" s="75" t="n"/>
      <c r="C65" s="75" t="n"/>
      <c r="D65" s="75" t="n"/>
      <c r="E65" s="75" t="n"/>
      <c r="F65" s="75" t="n"/>
      <c r="G65" s="75" t="n"/>
      <c r="H65" s="75" t="n"/>
      <c r="I65" s="75" t="n"/>
      <c r="J65" s="94" t="n"/>
      <c r="K65" s="94" t="n"/>
      <c r="L65" s="170" t="n"/>
      <c r="M65" s="94" t="n"/>
      <c r="N65" s="94" t="n"/>
      <c r="O65" s="94" t="n"/>
      <c r="P65" s="94" t="n"/>
      <c r="Q65" s="94" t="n"/>
      <c r="R65" s="94" t="n"/>
      <c r="S65" s="94" t="n"/>
      <c r="T65" s="94" t="n"/>
      <c r="U65" s="94" t="n"/>
      <c r="V65" s="94" t="n"/>
      <c r="W65" s="94" t="n"/>
      <c r="X65" s="94" t="n"/>
      <c r="Y65" s="171" t="n"/>
      <c r="Z65" s="94" t="n"/>
      <c r="AA65" s="129" t="n"/>
    </row>
    <row r="66" customFormat="1" s="1">
      <c r="B66" s="75" t="n"/>
      <c r="C66" s="75" t="n"/>
      <c r="D66" s="75" t="n"/>
      <c r="E66" s="75" t="n"/>
      <c r="F66" s="75" t="n"/>
      <c r="G66" s="75" t="n"/>
      <c r="H66" s="75" t="n"/>
      <c r="I66" s="75" t="n"/>
      <c r="J66" s="94" t="n"/>
      <c r="K66" s="94" t="n"/>
      <c r="L66" s="170" t="n"/>
      <c r="M66" s="94" t="n"/>
      <c r="N66" s="94" t="n"/>
      <c r="O66" s="94" t="n"/>
      <c r="P66" s="94" t="n"/>
      <c r="Q66" s="94" t="n"/>
      <c r="R66" s="94" t="n"/>
      <c r="S66" s="94" t="n"/>
      <c r="T66" s="94" t="n"/>
      <c r="U66" s="94" t="n"/>
      <c r="V66" s="94" t="n"/>
      <c r="W66" s="94" t="n"/>
      <c r="X66" s="94" t="n"/>
      <c r="Y66" s="171" t="n"/>
      <c r="Z66" s="94" t="n"/>
      <c r="AA66" s="129" t="n"/>
    </row>
    <row r="67" customFormat="1" s="1">
      <c r="B67" s="75" t="n"/>
      <c r="C67" s="75" t="n"/>
      <c r="D67" s="75" t="n"/>
      <c r="E67" s="75" t="n"/>
      <c r="F67" s="75" t="n"/>
      <c r="G67" s="75" t="n"/>
      <c r="H67" s="75" t="n"/>
      <c r="I67" s="75" t="n"/>
      <c r="J67" s="94" t="n"/>
      <c r="K67" s="94" t="n"/>
      <c r="L67" s="170" t="n"/>
      <c r="M67" s="94" t="n"/>
      <c r="N67" s="94" t="n"/>
      <c r="O67" s="94" t="n"/>
      <c r="P67" s="94" t="n"/>
      <c r="Q67" s="94" t="n"/>
      <c r="R67" s="94" t="n"/>
      <c r="S67" s="94" t="n"/>
      <c r="T67" s="94" t="n"/>
      <c r="U67" s="94" t="n"/>
      <c r="V67" s="94" t="n"/>
      <c r="W67" s="94" t="n"/>
      <c r="X67" s="94" t="n"/>
      <c r="Y67" s="171" t="n"/>
      <c r="Z67" s="94" t="n"/>
      <c r="AA67" s="129" t="n"/>
    </row>
    <row r="68" customFormat="1" s="1">
      <c r="B68" s="75" t="n"/>
      <c r="C68" s="75" t="n"/>
      <c r="D68" s="75" t="n"/>
      <c r="E68" s="75" t="n"/>
      <c r="F68" s="75" t="n"/>
      <c r="G68" s="75" t="n"/>
      <c r="H68" s="75" t="n"/>
      <c r="I68" s="75" t="n"/>
      <c r="J68" s="94" t="n"/>
      <c r="K68" s="94" t="n"/>
      <c r="L68" s="170" t="n"/>
      <c r="M68" s="94" t="n"/>
      <c r="N68" s="94" t="n"/>
      <c r="O68" s="94" t="n"/>
      <c r="P68" s="94" t="n"/>
      <c r="Q68" s="94" t="n"/>
      <c r="R68" s="94" t="n"/>
      <c r="S68" s="94" t="n"/>
      <c r="T68" s="94" t="n"/>
      <c r="U68" s="94" t="n"/>
      <c r="V68" s="94" t="n"/>
      <c r="W68" s="94" t="n"/>
      <c r="X68" s="94" t="n"/>
      <c r="Y68" s="171" t="n"/>
      <c r="Z68" s="94" t="n"/>
      <c r="AA68" s="129" t="n"/>
    </row>
    <row r="69" customFormat="1" s="1">
      <c r="B69" s="75" t="n"/>
      <c r="C69" s="75" t="n"/>
      <c r="D69" s="75" t="n"/>
      <c r="E69" s="75" t="n"/>
      <c r="F69" s="75" t="n"/>
      <c r="G69" s="75" t="n"/>
      <c r="H69" s="75" t="n"/>
      <c r="I69" s="75" t="n"/>
      <c r="J69" s="94" t="n"/>
      <c r="K69" s="94" t="n"/>
      <c r="L69" s="170" t="n"/>
      <c r="M69" s="94" t="n"/>
      <c r="N69" s="94" t="n"/>
      <c r="O69" s="94" t="n"/>
      <c r="P69" s="94" t="n"/>
      <c r="Q69" s="94" t="n"/>
      <c r="R69" s="94" t="n"/>
      <c r="S69" s="94" t="n"/>
      <c r="T69" s="94" t="n"/>
      <c r="U69" s="94" t="n"/>
      <c r="V69" s="94" t="n"/>
      <c r="W69" s="94" t="n"/>
      <c r="X69" s="94" t="n"/>
      <c r="Y69" s="171" t="n"/>
      <c r="Z69" s="94" t="n"/>
      <c r="AA69" s="129" t="n"/>
    </row>
    <row r="70" customFormat="1" s="1">
      <c r="B70" s="75" t="n"/>
      <c r="C70" s="75" t="n"/>
      <c r="D70" s="75" t="n"/>
      <c r="E70" s="75" t="n"/>
      <c r="F70" s="75" t="n"/>
      <c r="G70" s="75" t="n"/>
      <c r="H70" s="75" t="n"/>
      <c r="I70" s="75" t="n"/>
      <c r="J70" s="94" t="n"/>
      <c r="K70" s="94" t="n"/>
      <c r="L70" s="170" t="n"/>
      <c r="M70" s="94" t="n"/>
      <c r="N70" s="94" t="n"/>
      <c r="O70" s="94" t="n"/>
      <c r="P70" s="94" t="n"/>
      <c r="Q70" s="94" t="n"/>
      <c r="R70" s="94" t="n"/>
      <c r="S70" s="94" t="n"/>
      <c r="T70" s="94" t="n"/>
      <c r="U70" s="94" t="n"/>
      <c r="V70" s="94" t="n"/>
      <c r="W70" s="94" t="n"/>
      <c r="X70" s="94" t="n"/>
      <c r="Y70" s="171" t="n"/>
      <c r="Z70" s="94" t="n"/>
      <c r="AA70" s="129" t="n"/>
    </row>
    <row r="71" customFormat="1" s="1">
      <c r="B71" s="75" t="n"/>
      <c r="C71" s="75" t="n"/>
      <c r="D71" s="75" t="n"/>
      <c r="E71" s="75" t="n"/>
      <c r="F71" s="75" t="n"/>
      <c r="G71" s="75" t="n"/>
      <c r="H71" s="75" t="n"/>
      <c r="I71" s="75" t="n"/>
      <c r="J71" s="94" t="n"/>
      <c r="K71" s="94" t="n"/>
      <c r="L71" s="170" t="n"/>
      <c r="M71" s="94" t="n"/>
      <c r="N71" s="94" t="n"/>
      <c r="O71" s="94" t="n"/>
      <c r="P71" s="94" t="n"/>
      <c r="Q71" s="94" t="n"/>
      <c r="R71" s="94" t="n"/>
      <c r="S71" s="94" t="n"/>
      <c r="T71" s="94" t="n"/>
      <c r="U71" s="94" t="n"/>
      <c r="V71" s="94" t="n"/>
      <c r="W71" s="94" t="n"/>
      <c r="X71" s="94" t="n"/>
      <c r="Y71" s="171" t="n"/>
      <c r="Z71" s="94" t="n"/>
      <c r="AA71" s="129" t="n"/>
    </row>
    <row r="72" customFormat="1" s="1">
      <c r="B72" s="75" t="n"/>
      <c r="C72" s="75" t="n"/>
      <c r="D72" s="75" t="n"/>
      <c r="E72" s="75" t="n"/>
      <c r="F72" s="75" t="n"/>
      <c r="G72" s="75" t="n"/>
      <c r="H72" s="75" t="n"/>
      <c r="I72" s="75" t="n"/>
      <c r="J72" s="94" t="n"/>
      <c r="K72" s="94" t="n"/>
      <c r="L72" s="170" t="n"/>
      <c r="M72" s="94" t="n"/>
      <c r="N72" s="94" t="n"/>
      <c r="O72" s="94" t="n"/>
      <c r="P72" s="94" t="n"/>
      <c r="Q72" s="94" t="n"/>
      <c r="R72" s="94" t="n"/>
      <c r="S72" s="94" t="n"/>
      <c r="T72" s="94" t="n"/>
      <c r="U72" s="94" t="n"/>
      <c r="V72" s="94" t="n"/>
      <c r="W72" s="94" t="n"/>
      <c r="X72" s="94" t="n"/>
      <c r="Y72" s="171" t="n"/>
      <c r="Z72" s="94" t="n"/>
      <c r="AA72" s="129" t="n"/>
    </row>
    <row r="73" customFormat="1" s="1">
      <c r="B73" s="75" t="n"/>
      <c r="C73" s="75" t="n"/>
      <c r="D73" s="75" t="n"/>
      <c r="E73" s="75" t="n"/>
      <c r="F73" s="75" t="n"/>
      <c r="G73" s="75" t="n"/>
      <c r="H73" s="75" t="n"/>
      <c r="I73" s="75" t="n"/>
      <c r="J73" s="94" t="n"/>
      <c r="K73" s="94" t="n"/>
      <c r="L73" s="170" t="n"/>
      <c r="M73" s="94" t="n"/>
      <c r="N73" s="94" t="n"/>
      <c r="O73" s="94" t="n"/>
      <c r="P73" s="94" t="n"/>
      <c r="Q73" s="94" t="n"/>
      <c r="R73" s="94" t="n"/>
      <c r="S73" s="94" t="n"/>
      <c r="T73" s="94" t="n"/>
      <c r="U73" s="94" t="n"/>
      <c r="V73" s="94" t="n"/>
      <c r="W73" s="94" t="n"/>
      <c r="X73" s="94" t="n"/>
      <c r="Y73" s="171" t="n"/>
      <c r="Z73" s="94" t="n"/>
      <c r="AA73" s="129" t="n"/>
    </row>
    <row r="74" customFormat="1" s="1">
      <c r="B74" s="75" t="n"/>
      <c r="C74" s="75" t="n"/>
      <c r="D74" s="75" t="n"/>
      <c r="E74" s="75" t="n"/>
      <c r="F74" s="75" t="n"/>
      <c r="G74" s="75" t="n"/>
      <c r="H74" s="75" t="n"/>
      <c r="I74" s="75" t="n"/>
      <c r="J74" s="94" t="n"/>
      <c r="K74" s="94" t="n"/>
      <c r="L74" s="170" t="n"/>
      <c r="M74" s="94" t="n"/>
      <c r="N74" s="94" t="n"/>
      <c r="O74" s="94" t="n"/>
      <c r="P74" s="94" t="n"/>
      <c r="Q74" s="94" t="n"/>
      <c r="R74" s="94" t="n"/>
      <c r="S74" s="94" t="n"/>
      <c r="T74" s="94" t="n"/>
      <c r="U74" s="94" t="n"/>
      <c r="V74" s="94" t="n"/>
      <c r="W74" s="94" t="n"/>
      <c r="X74" s="94" t="n"/>
      <c r="Y74" s="171" t="n"/>
      <c r="Z74" s="94" t="n"/>
      <c r="AA74" s="129" t="n"/>
    </row>
    <row r="75" customFormat="1" s="1">
      <c r="B75" s="75" t="n"/>
      <c r="C75" s="75" t="n"/>
      <c r="D75" s="75" t="n"/>
      <c r="E75" s="75" t="n"/>
      <c r="F75" s="75" t="n"/>
      <c r="G75" s="75" t="n"/>
      <c r="H75" s="75" t="n"/>
      <c r="I75" s="75" t="n"/>
      <c r="J75" s="94" t="n"/>
      <c r="K75" s="94" t="n"/>
      <c r="L75" s="170" t="n"/>
      <c r="M75" s="94" t="n"/>
      <c r="N75" s="94" t="n"/>
      <c r="O75" s="94" t="n"/>
      <c r="P75" s="94" t="n"/>
      <c r="Q75" s="94" t="n"/>
      <c r="R75" s="94" t="n"/>
      <c r="S75" s="94" t="n"/>
      <c r="T75" s="94" t="n"/>
      <c r="U75" s="94" t="n"/>
      <c r="V75" s="94" t="n"/>
      <c r="W75" s="94" t="n"/>
      <c r="X75" s="94" t="n"/>
      <c r="Y75" s="171" t="n"/>
      <c r="Z75" s="94" t="n"/>
      <c r="AA75" s="129" t="n"/>
    </row>
    <row r="76" customFormat="1" s="1">
      <c r="B76" s="75" t="n"/>
      <c r="C76" s="75" t="n"/>
      <c r="D76" s="75" t="n"/>
      <c r="E76" s="75" t="n"/>
      <c r="F76" s="75" t="n"/>
      <c r="G76" s="75" t="n"/>
      <c r="H76" s="75" t="n"/>
      <c r="I76" s="75" t="n"/>
      <c r="J76" s="94" t="n"/>
      <c r="K76" s="94" t="n"/>
      <c r="L76" s="170" t="n"/>
      <c r="M76" s="94" t="n"/>
      <c r="N76" s="94" t="n"/>
      <c r="O76" s="94" t="n"/>
      <c r="P76" s="94" t="n"/>
      <c r="Q76" s="94" t="n"/>
      <c r="R76" s="94" t="n"/>
      <c r="S76" s="94" t="n"/>
      <c r="T76" s="94" t="n"/>
      <c r="U76" s="94" t="n"/>
      <c r="V76" s="94" t="n"/>
      <c r="W76" s="94" t="n"/>
      <c r="X76" s="94" t="n"/>
      <c r="Y76" s="171" t="n"/>
      <c r="Z76" s="94" t="n"/>
      <c r="AA76" s="129" t="n"/>
    </row>
    <row r="77" customFormat="1" s="1">
      <c r="B77" s="75" t="n"/>
      <c r="C77" s="75" t="n"/>
      <c r="D77" s="75" t="n"/>
      <c r="E77" s="75" t="n"/>
      <c r="F77" s="75" t="n"/>
      <c r="G77" s="75" t="n"/>
      <c r="H77" s="75" t="n"/>
      <c r="I77" s="75" t="n"/>
      <c r="J77" s="94" t="n"/>
      <c r="K77" s="94" t="n"/>
      <c r="L77" s="170" t="n"/>
      <c r="M77" s="94" t="n"/>
      <c r="N77" s="94" t="n"/>
      <c r="O77" s="94" t="n"/>
      <c r="P77" s="94" t="n"/>
      <c r="Q77" s="94" t="n"/>
      <c r="R77" s="94" t="n"/>
      <c r="S77" s="94" t="n"/>
      <c r="T77" s="94" t="n"/>
      <c r="U77" s="94" t="n"/>
      <c r="V77" s="94" t="n"/>
      <c r="W77" s="94" t="n"/>
      <c r="X77" s="94" t="n"/>
      <c r="Y77" s="171" t="n"/>
      <c r="Z77" s="94" t="n"/>
      <c r="AA77" s="129" t="n"/>
    </row>
    <row r="78" customFormat="1" s="1">
      <c r="B78" s="75" t="n"/>
      <c r="C78" s="75" t="n"/>
      <c r="D78" s="75" t="n"/>
      <c r="E78" s="75" t="n"/>
      <c r="F78" s="75" t="n"/>
      <c r="G78" s="75" t="n"/>
      <c r="H78" s="75" t="n"/>
      <c r="I78" s="75" t="n"/>
      <c r="J78" s="94" t="n"/>
      <c r="K78" s="94" t="n"/>
      <c r="L78" s="170" t="n"/>
      <c r="M78" s="94" t="n"/>
      <c r="N78" s="94" t="n"/>
      <c r="O78" s="94" t="n"/>
      <c r="P78" s="94" t="n"/>
      <c r="Q78" s="94" t="n"/>
      <c r="R78" s="94" t="n"/>
      <c r="S78" s="94" t="n"/>
      <c r="T78" s="94" t="n"/>
      <c r="U78" s="94" t="n"/>
      <c r="V78" s="94" t="n"/>
      <c r="W78" s="94" t="n"/>
      <c r="X78" s="94" t="n"/>
      <c r="Y78" s="171" t="n"/>
      <c r="Z78" s="94" t="n"/>
      <c r="AA78" s="129" t="n"/>
    </row>
    <row r="79" customFormat="1" s="1">
      <c r="B79" s="75" t="n"/>
      <c r="C79" s="75" t="n"/>
      <c r="D79" s="75" t="n"/>
      <c r="E79" s="75" t="n"/>
      <c r="F79" s="75" t="n"/>
      <c r="G79" s="75" t="n"/>
      <c r="H79" s="75" t="n"/>
      <c r="I79" s="75" t="n"/>
      <c r="J79" s="94" t="n"/>
      <c r="K79" s="94" t="n"/>
      <c r="L79" s="170" t="n"/>
      <c r="M79" s="94" t="n"/>
      <c r="N79" s="94" t="n"/>
      <c r="O79" s="94" t="n"/>
      <c r="P79" s="94" t="n"/>
      <c r="Q79" s="94" t="n"/>
      <c r="R79" s="94" t="n"/>
      <c r="S79" s="94" t="n"/>
      <c r="T79" s="94" t="n"/>
      <c r="U79" s="94" t="n"/>
      <c r="V79" s="94" t="n"/>
      <c r="W79" s="94" t="n"/>
      <c r="X79" s="94" t="n"/>
      <c r="Y79" s="171" t="n"/>
      <c r="Z79" s="94" t="n"/>
      <c r="AA79" s="129" t="n"/>
    </row>
    <row r="80" customFormat="1" s="1">
      <c r="B80" s="75" t="n"/>
      <c r="C80" s="75" t="n"/>
      <c r="D80" s="75" t="n"/>
      <c r="E80" s="75" t="n"/>
      <c r="F80" s="75" t="n"/>
      <c r="G80" s="75" t="n"/>
      <c r="H80" s="75" t="n"/>
      <c r="I80" s="75" t="n"/>
      <c r="J80" s="94" t="n"/>
      <c r="K80" s="94" t="n"/>
      <c r="L80" s="170" t="n"/>
      <c r="M80" s="94" t="n"/>
      <c r="N80" s="94" t="n"/>
      <c r="O80" s="94" t="n"/>
      <c r="P80" s="94" t="n"/>
      <c r="Q80" s="94" t="n"/>
      <c r="R80" s="94" t="n"/>
      <c r="S80" s="94" t="n"/>
      <c r="T80" s="94" t="n"/>
      <c r="U80" s="94" t="n"/>
      <c r="V80" s="94" t="n"/>
      <c r="W80" s="94" t="n"/>
      <c r="X80" s="94" t="n"/>
      <c r="Y80" s="171" t="n"/>
      <c r="Z80" s="94" t="n"/>
      <c r="AA80" s="129" t="n"/>
    </row>
    <row r="81" customFormat="1" s="1">
      <c r="B81" s="75" t="n"/>
      <c r="C81" s="75" t="n"/>
      <c r="D81" s="75" t="n"/>
      <c r="E81" s="75" t="n"/>
      <c r="F81" s="75" t="n"/>
      <c r="G81" s="75" t="n"/>
      <c r="H81" s="75" t="n"/>
      <c r="I81" s="75" t="n"/>
      <c r="J81" s="94" t="n"/>
      <c r="K81" s="94" t="n"/>
      <c r="L81" s="170" t="n"/>
      <c r="M81" s="94" t="n"/>
      <c r="N81" s="94" t="n"/>
      <c r="O81" s="94" t="n"/>
      <c r="P81" s="94" t="n"/>
      <c r="Q81" s="94" t="n"/>
      <c r="R81" s="94" t="n"/>
      <c r="S81" s="94" t="n"/>
      <c r="T81" s="94" t="n"/>
      <c r="U81" s="94" t="n"/>
      <c r="V81" s="94" t="n"/>
      <c r="W81" s="94" t="n"/>
      <c r="X81" s="94" t="n"/>
      <c r="Y81" s="171" t="n"/>
      <c r="Z81" s="94" t="n"/>
      <c r="AA81" s="129" t="n"/>
    </row>
    <row r="82" customFormat="1" s="1">
      <c r="B82" s="75" t="n"/>
      <c r="C82" s="75" t="n"/>
      <c r="D82" s="75" t="n"/>
      <c r="E82" s="75" t="n"/>
      <c r="F82" s="75" t="n"/>
      <c r="G82" s="75" t="n"/>
      <c r="H82" s="75" t="n"/>
      <c r="I82" s="75" t="n"/>
      <c r="J82" s="94" t="n"/>
      <c r="K82" s="94" t="n"/>
      <c r="L82" s="170" t="n"/>
      <c r="M82" s="94" t="n"/>
      <c r="N82" s="94" t="n"/>
      <c r="O82" s="94" t="n"/>
      <c r="P82" s="94" t="n"/>
      <c r="Q82" s="94" t="n"/>
      <c r="R82" s="94" t="n"/>
      <c r="S82" s="94" t="n"/>
      <c r="T82" s="94" t="n"/>
      <c r="U82" s="94" t="n"/>
      <c r="V82" s="94" t="n"/>
      <c r="W82" s="94" t="n"/>
      <c r="X82" s="94" t="n"/>
      <c r="Y82" s="171" t="n"/>
      <c r="Z82" s="94" t="n"/>
      <c r="AA82" s="129" t="n"/>
    </row>
    <row r="83" customFormat="1" s="1">
      <c r="B83" s="75" t="n"/>
      <c r="C83" s="75" t="n"/>
      <c r="D83" s="75" t="n"/>
      <c r="E83" s="75" t="n"/>
      <c r="F83" s="75" t="n"/>
      <c r="G83" s="75" t="n"/>
      <c r="H83" s="75" t="n"/>
      <c r="I83" s="75" t="n"/>
      <c r="J83" s="94" t="n"/>
      <c r="K83" s="94" t="n"/>
      <c r="L83" s="170" t="n"/>
      <c r="M83" s="94" t="n"/>
      <c r="N83" s="94" t="n"/>
      <c r="O83" s="94" t="n"/>
      <c r="P83" s="94" t="n"/>
      <c r="Q83" s="94" t="n"/>
      <c r="R83" s="94" t="n"/>
      <c r="S83" s="94" t="n"/>
      <c r="T83" s="94" t="n"/>
      <c r="U83" s="94" t="n"/>
      <c r="V83" s="94" t="n"/>
      <c r="W83" s="94" t="n"/>
      <c r="X83" s="94" t="n"/>
      <c r="Y83" s="171" t="n"/>
      <c r="Z83" s="94" t="n"/>
      <c r="AA83" s="129" t="n"/>
    </row>
    <row r="84" customFormat="1" s="1">
      <c r="B84" s="75" t="n"/>
      <c r="C84" s="75" t="n"/>
      <c r="D84" s="75" t="n"/>
      <c r="E84" s="75" t="n"/>
      <c r="F84" s="75" t="n"/>
      <c r="G84" s="75" t="n"/>
      <c r="H84" s="75" t="n"/>
      <c r="I84" s="75" t="n"/>
      <c r="J84" s="94" t="n"/>
      <c r="K84" s="94" t="n"/>
      <c r="L84" s="170" t="n"/>
      <c r="M84" s="94" t="n"/>
      <c r="N84" s="94" t="n"/>
      <c r="O84" s="94" t="n"/>
      <c r="P84" s="94" t="n"/>
      <c r="Q84" s="94" t="n"/>
      <c r="R84" s="94" t="n"/>
      <c r="S84" s="94" t="n"/>
      <c r="T84" s="94" t="n"/>
      <c r="U84" s="94" t="n"/>
      <c r="V84" s="94" t="n"/>
      <c r="W84" s="94" t="n"/>
      <c r="X84" s="94" t="n"/>
      <c r="Y84" s="171" t="n"/>
      <c r="Z84" s="94" t="n"/>
      <c r="AA84" s="129" t="n"/>
    </row>
    <row r="85" customFormat="1" s="1">
      <c r="B85" s="75" t="n"/>
      <c r="C85" s="75" t="n"/>
      <c r="D85" s="75" t="n"/>
      <c r="E85" s="75" t="n"/>
      <c r="F85" s="75" t="n"/>
      <c r="G85" s="75" t="n"/>
      <c r="H85" s="75" t="n"/>
      <c r="I85" s="75" t="n"/>
      <c r="J85" s="94" t="n"/>
      <c r="K85" s="94" t="n"/>
      <c r="L85" s="170" t="n"/>
      <c r="M85" s="94" t="n"/>
      <c r="N85" s="94" t="n"/>
      <c r="O85" s="94" t="n"/>
      <c r="P85" s="94" t="n"/>
      <c r="Q85" s="94" t="n"/>
      <c r="R85" s="94" t="n"/>
      <c r="S85" s="94" t="n"/>
      <c r="T85" s="94" t="n"/>
      <c r="U85" s="94" t="n"/>
      <c r="V85" s="94" t="n"/>
      <c r="W85" s="94" t="n"/>
      <c r="X85" s="94" t="n"/>
      <c r="Y85" s="171" t="n"/>
      <c r="Z85" s="94" t="n"/>
      <c r="AA85" s="129" t="n"/>
    </row>
    <row r="86" customFormat="1" s="1">
      <c r="B86" s="75" t="n"/>
      <c r="C86" s="75" t="n"/>
      <c r="D86" s="75" t="n"/>
      <c r="E86" s="75" t="n"/>
      <c r="F86" s="75" t="n"/>
      <c r="G86" s="75" t="n"/>
      <c r="H86" s="75" t="n"/>
      <c r="I86" s="75" t="n"/>
      <c r="J86" s="94" t="n"/>
      <c r="K86" s="94" t="n"/>
      <c r="L86" s="170" t="n"/>
      <c r="M86" s="94" t="n"/>
      <c r="N86" s="94" t="n"/>
      <c r="O86" s="94" t="n"/>
      <c r="P86" s="94" t="n"/>
      <c r="Q86" s="94" t="n"/>
      <c r="R86" s="94" t="n"/>
      <c r="S86" s="94" t="n"/>
      <c r="T86" s="94" t="n"/>
      <c r="U86" s="94" t="n"/>
      <c r="V86" s="94" t="n"/>
      <c r="W86" s="94" t="n"/>
      <c r="X86" s="94" t="n"/>
      <c r="Y86" s="171" t="n"/>
      <c r="Z86" s="94" t="n"/>
      <c r="AA86" s="129" t="n"/>
    </row>
    <row r="87" customFormat="1" s="1">
      <c r="B87" s="75" t="n"/>
      <c r="C87" s="75" t="n"/>
      <c r="D87" s="75" t="n"/>
      <c r="E87" s="75" t="n"/>
      <c r="F87" s="75" t="n"/>
      <c r="G87" s="75" t="n"/>
      <c r="H87" s="75" t="n"/>
      <c r="I87" s="75" t="n"/>
      <c r="J87" s="94" t="n"/>
      <c r="K87" s="94" t="n"/>
      <c r="L87" s="170" t="n"/>
      <c r="M87" s="94" t="n"/>
      <c r="N87" s="94" t="n"/>
      <c r="O87" s="94" t="n"/>
      <c r="P87" s="94" t="n"/>
      <c r="Q87" s="94" t="n"/>
      <c r="R87" s="94" t="n"/>
      <c r="S87" s="94" t="n"/>
      <c r="T87" s="94" t="n"/>
      <c r="U87" s="94" t="n"/>
      <c r="V87" s="94" t="n"/>
      <c r="W87" s="94" t="n"/>
      <c r="X87" s="94" t="n"/>
      <c r="Y87" s="171" t="n"/>
      <c r="Z87" s="94" t="n"/>
      <c r="AA87" s="129" t="n"/>
    </row>
    <row r="88" customFormat="1" s="1">
      <c r="B88" s="75" t="n"/>
      <c r="C88" s="75" t="n"/>
      <c r="D88" s="75" t="n"/>
      <c r="E88" s="75" t="n"/>
      <c r="F88" s="75" t="n"/>
      <c r="G88" s="75" t="n"/>
      <c r="H88" s="75" t="n"/>
      <c r="I88" s="75" t="n"/>
      <c r="J88" s="94" t="n"/>
      <c r="K88" s="94" t="n"/>
      <c r="L88" s="170" t="n"/>
      <c r="M88" s="94" t="n"/>
      <c r="N88" s="94" t="n"/>
      <c r="O88" s="94" t="n"/>
      <c r="P88" s="94" t="n"/>
      <c r="Q88" s="94" t="n"/>
      <c r="R88" s="94" t="n"/>
      <c r="S88" s="94" t="n"/>
      <c r="T88" s="94" t="n"/>
      <c r="U88" s="94" t="n"/>
      <c r="V88" s="94" t="n"/>
      <c r="W88" s="94" t="n"/>
      <c r="X88" s="94" t="n"/>
      <c r="Y88" s="171" t="n"/>
      <c r="Z88" s="94" t="n"/>
      <c r="AA88" s="129" t="n"/>
    </row>
    <row r="89" customFormat="1" s="1">
      <c r="B89" s="75" t="n"/>
      <c r="C89" s="75" t="n"/>
      <c r="D89" s="75" t="n"/>
      <c r="E89" s="75" t="n"/>
      <c r="F89" s="75" t="n"/>
      <c r="G89" s="75" t="n"/>
      <c r="H89" s="75" t="n"/>
      <c r="I89" s="75" t="n"/>
      <c r="J89" s="94" t="n"/>
      <c r="K89" s="94" t="n"/>
      <c r="L89" s="170" t="n"/>
      <c r="M89" s="94" t="n"/>
      <c r="N89" s="94" t="n"/>
      <c r="O89" s="94" t="n"/>
      <c r="P89" s="94" t="n"/>
      <c r="Q89" s="94" t="n"/>
      <c r="R89" s="94" t="n"/>
      <c r="S89" s="94" t="n"/>
      <c r="T89" s="94" t="n"/>
      <c r="U89" s="94" t="n"/>
      <c r="V89" s="94" t="n"/>
      <c r="W89" s="94" t="n"/>
      <c r="X89" s="94" t="n"/>
      <c r="Y89" s="171" t="n"/>
      <c r="Z89" s="94" t="n"/>
      <c r="AA89" s="129" t="n"/>
    </row>
    <row r="90" customFormat="1" s="1">
      <c r="B90" s="75" t="n"/>
      <c r="C90" s="75" t="n"/>
      <c r="D90" s="75" t="n"/>
      <c r="E90" s="75" t="n"/>
      <c r="F90" s="75" t="n"/>
      <c r="G90" s="75" t="n"/>
      <c r="H90" s="75" t="n"/>
      <c r="I90" s="75" t="n"/>
      <c r="J90" s="94" t="n"/>
      <c r="K90" s="94" t="n"/>
      <c r="L90" s="170" t="n"/>
      <c r="M90" s="94" t="n"/>
      <c r="N90" s="94" t="n"/>
      <c r="O90" s="94" t="n"/>
      <c r="P90" s="94" t="n"/>
      <c r="Q90" s="94" t="n"/>
      <c r="R90" s="94" t="n"/>
      <c r="S90" s="94" t="n"/>
      <c r="T90" s="94" t="n"/>
      <c r="U90" s="94" t="n"/>
      <c r="V90" s="94" t="n"/>
      <c r="W90" s="94" t="n"/>
      <c r="X90" s="94" t="n"/>
      <c r="Y90" s="171" t="n"/>
      <c r="Z90" s="94" t="n"/>
      <c r="AA90" s="129" t="n"/>
    </row>
    <row r="91" customFormat="1" s="1">
      <c r="B91" s="75" t="n"/>
      <c r="C91" s="75" t="n"/>
      <c r="D91" s="75" t="n"/>
      <c r="E91" s="75" t="n"/>
      <c r="F91" s="75" t="n"/>
      <c r="G91" s="75" t="n"/>
      <c r="H91" s="75" t="n"/>
      <c r="I91" s="75" t="n"/>
      <c r="J91" s="94" t="n"/>
      <c r="K91" s="94" t="n"/>
      <c r="L91" s="170" t="n"/>
      <c r="M91" s="94" t="n"/>
      <c r="N91" s="94" t="n"/>
      <c r="O91" s="94" t="n"/>
      <c r="P91" s="94" t="n"/>
      <c r="Q91" s="94" t="n"/>
      <c r="R91" s="94" t="n"/>
      <c r="S91" s="94" t="n"/>
      <c r="T91" s="94" t="n"/>
      <c r="U91" s="94" t="n"/>
      <c r="V91" s="94" t="n"/>
      <c r="W91" s="94" t="n"/>
      <c r="X91" s="94" t="n"/>
      <c r="Y91" s="171" t="n"/>
      <c r="Z91" s="94" t="n"/>
      <c r="AA91" s="129" t="n"/>
    </row>
    <row r="92" customFormat="1" s="1">
      <c r="B92" s="75" t="n"/>
      <c r="C92" s="75" t="n"/>
      <c r="D92" s="75" t="n"/>
      <c r="E92" s="75" t="n"/>
      <c r="F92" s="75" t="n"/>
      <c r="G92" s="75" t="n"/>
      <c r="H92" s="75" t="n"/>
      <c r="I92" s="75" t="n"/>
      <c r="J92" s="94" t="n"/>
      <c r="K92" s="94" t="n"/>
      <c r="L92" s="170" t="n"/>
      <c r="M92" s="94" t="n"/>
      <c r="N92" s="94" t="n"/>
      <c r="O92" s="94" t="n"/>
      <c r="P92" s="94" t="n"/>
      <c r="Q92" s="94" t="n"/>
      <c r="R92" s="94" t="n"/>
      <c r="S92" s="94" t="n"/>
      <c r="T92" s="94" t="n"/>
      <c r="U92" s="94" t="n"/>
      <c r="V92" s="94" t="n"/>
      <c r="W92" s="94" t="n"/>
      <c r="X92" s="94" t="n"/>
      <c r="Y92" s="171" t="n"/>
      <c r="Z92" s="94" t="n"/>
      <c r="AA92" s="129" t="n"/>
    </row>
    <row r="93" customFormat="1" s="1">
      <c r="B93" s="75" t="n"/>
      <c r="C93" s="75" t="n"/>
      <c r="D93" s="75" t="n"/>
      <c r="E93" s="75" t="n"/>
      <c r="F93" s="75" t="n"/>
      <c r="G93" s="75" t="n"/>
      <c r="H93" s="75" t="n"/>
      <c r="I93" s="75" t="n"/>
      <c r="J93" s="94" t="n"/>
      <c r="K93" s="94" t="n"/>
      <c r="L93" s="170" t="n"/>
      <c r="M93" s="94" t="n"/>
      <c r="N93" s="94" t="n"/>
      <c r="O93" s="94" t="n"/>
      <c r="P93" s="94" t="n"/>
      <c r="Q93" s="94" t="n"/>
      <c r="R93" s="94" t="n"/>
      <c r="S93" s="94" t="n"/>
      <c r="T93" s="94" t="n"/>
      <c r="U93" s="94" t="n"/>
      <c r="V93" s="94" t="n"/>
      <c r="W93" s="94" t="n"/>
      <c r="X93" s="94" t="n"/>
      <c r="Y93" s="171" t="n"/>
      <c r="Z93" s="94" t="n"/>
      <c r="AA93" s="129" t="n"/>
    </row>
    <row r="94" customFormat="1" s="1">
      <c r="B94" s="75" t="n"/>
      <c r="C94" s="75" t="n"/>
      <c r="D94" s="75" t="n"/>
      <c r="E94" s="75" t="n"/>
      <c r="F94" s="75" t="n"/>
      <c r="G94" s="75" t="n"/>
      <c r="H94" s="75" t="n"/>
      <c r="I94" s="75" t="n"/>
      <c r="J94" s="94" t="n"/>
      <c r="K94" s="94" t="n"/>
      <c r="L94" s="170" t="n"/>
      <c r="M94" s="94" t="n"/>
      <c r="N94" s="94" t="n"/>
      <c r="O94" s="94" t="n"/>
      <c r="P94" s="94" t="n"/>
      <c r="Q94" s="94" t="n"/>
      <c r="R94" s="94" t="n"/>
      <c r="S94" s="94" t="n"/>
      <c r="T94" s="94" t="n"/>
      <c r="U94" s="94" t="n"/>
      <c r="V94" s="94" t="n"/>
      <c r="W94" s="94" t="n"/>
      <c r="X94" s="94" t="n"/>
      <c r="Y94" s="171" t="n"/>
      <c r="Z94" s="94" t="n"/>
      <c r="AA94" s="129" t="n"/>
    </row>
    <row r="95" customFormat="1" s="1">
      <c r="B95" s="75" t="n"/>
      <c r="C95" s="75" t="n"/>
      <c r="D95" s="75" t="n"/>
      <c r="E95" s="75" t="n"/>
      <c r="F95" s="75" t="n"/>
      <c r="G95" s="75" t="n"/>
      <c r="H95" s="75" t="n"/>
      <c r="I95" s="75" t="n"/>
      <c r="J95" s="94" t="n"/>
      <c r="K95" s="94" t="n"/>
      <c r="L95" s="170" t="n"/>
      <c r="M95" s="94" t="n"/>
      <c r="N95" s="94" t="n"/>
      <c r="O95" s="94" t="n"/>
      <c r="P95" s="94" t="n"/>
      <c r="Q95" s="94" t="n"/>
      <c r="R95" s="94" t="n"/>
      <c r="S95" s="94" t="n"/>
      <c r="T95" s="94" t="n"/>
      <c r="U95" s="94" t="n"/>
      <c r="V95" s="94" t="n"/>
      <c r="W95" s="94" t="n"/>
      <c r="X95" s="94" t="n"/>
      <c r="Y95" s="171" t="n"/>
      <c r="Z95" s="94" t="n"/>
      <c r="AA95" s="129" t="n"/>
    </row>
    <row r="96" customFormat="1" s="1">
      <c r="B96" s="75" t="n"/>
      <c r="C96" s="75" t="n"/>
      <c r="D96" s="75" t="n"/>
      <c r="E96" s="75" t="n"/>
      <c r="F96" s="75" t="n"/>
      <c r="G96" s="75" t="n"/>
      <c r="H96" s="75" t="n"/>
      <c r="I96" s="75" t="n"/>
      <c r="J96" s="94" t="n"/>
      <c r="K96" s="94" t="n"/>
      <c r="L96" s="170" t="n"/>
      <c r="M96" s="94" t="n"/>
      <c r="N96" s="94" t="n"/>
      <c r="O96" s="94" t="n"/>
      <c r="P96" s="94" t="n"/>
      <c r="Q96" s="94" t="n"/>
      <c r="R96" s="94" t="n"/>
      <c r="S96" s="94" t="n"/>
      <c r="T96" s="94" t="n"/>
      <c r="U96" s="94" t="n"/>
      <c r="V96" s="94" t="n"/>
      <c r="W96" s="94" t="n"/>
      <c r="X96" s="94" t="n"/>
      <c r="Y96" s="171" t="n"/>
      <c r="Z96" s="94" t="n"/>
      <c r="AA96" s="129" t="n"/>
    </row>
    <row r="97" customFormat="1" s="1">
      <c r="B97" s="75" t="n"/>
      <c r="C97" s="75" t="n"/>
      <c r="D97" s="75" t="n"/>
      <c r="E97" s="75" t="n"/>
      <c r="F97" s="75" t="n"/>
      <c r="G97" s="75" t="n"/>
      <c r="H97" s="75" t="n"/>
      <c r="I97" s="75" t="n"/>
      <c r="J97" s="94" t="n"/>
      <c r="K97" s="94" t="n"/>
      <c r="L97" s="170" t="n"/>
      <c r="M97" s="94" t="n"/>
      <c r="N97" s="94" t="n"/>
      <c r="O97" s="94" t="n"/>
      <c r="P97" s="94" t="n"/>
      <c r="Q97" s="94" t="n"/>
      <c r="R97" s="94" t="n"/>
      <c r="S97" s="94" t="n"/>
      <c r="T97" s="94" t="n"/>
      <c r="U97" s="94" t="n"/>
      <c r="V97" s="94" t="n"/>
      <c r="W97" s="94" t="n"/>
      <c r="X97" s="94" t="n"/>
      <c r="Y97" s="171" t="n"/>
      <c r="Z97" s="94" t="n"/>
      <c r="AA97" s="129" t="n"/>
    </row>
    <row r="98" customFormat="1" s="1">
      <c r="B98" s="75" t="n"/>
      <c r="C98" s="75" t="n"/>
      <c r="D98" s="75" t="n"/>
      <c r="E98" s="75" t="n"/>
      <c r="F98" s="75" t="n"/>
      <c r="G98" s="75" t="n"/>
      <c r="H98" s="75" t="n"/>
      <c r="I98" s="75" t="n"/>
      <c r="J98" s="94" t="n"/>
      <c r="K98" s="94" t="n"/>
      <c r="L98" s="170" t="n"/>
      <c r="M98" s="94" t="n"/>
      <c r="N98" s="94" t="n"/>
      <c r="O98" s="94" t="n"/>
      <c r="P98" s="94" t="n"/>
      <c r="Q98" s="94" t="n"/>
      <c r="R98" s="94" t="n"/>
      <c r="S98" s="94" t="n"/>
      <c r="T98" s="94" t="n"/>
      <c r="U98" s="94" t="n"/>
      <c r="V98" s="94" t="n"/>
      <c r="W98" s="94" t="n"/>
      <c r="X98" s="94" t="n"/>
      <c r="Y98" s="171" t="n"/>
      <c r="Z98" s="94" t="n"/>
      <c r="AA98" s="129" t="n"/>
    </row>
    <row r="99" customFormat="1" s="1">
      <c r="B99" s="75" t="n"/>
      <c r="C99" s="75" t="n"/>
      <c r="D99" s="75" t="n"/>
      <c r="E99" s="75" t="n"/>
      <c r="F99" s="75" t="n"/>
      <c r="G99" s="75" t="n"/>
      <c r="H99" s="75" t="n"/>
      <c r="I99" s="75" t="n"/>
      <c r="J99" s="94" t="n"/>
      <c r="K99" s="94" t="n"/>
      <c r="L99" s="170" t="n"/>
      <c r="M99" s="94" t="n"/>
      <c r="N99" s="94" t="n"/>
      <c r="O99" s="94" t="n"/>
      <c r="P99" s="94" t="n"/>
      <c r="Q99" s="94" t="n"/>
      <c r="R99" s="94" t="n"/>
      <c r="S99" s="94" t="n"/>
      <c r="T99" s="94" t="n"/>
      <c r="U99" s="94" t="n"/>
      <c r="V99" s="94" t="n"/>
      <c r="W99" s="94" t="n"/>
      <c r="X99" s="94" t="n"/>
      <c r="Y99" s="171" t="n"/>
      <c r="Z99" s="94" t="n"/>
      <c r="AA99" s="129" t="n"/>
    </row>
    <row r="100" customFormat="1" s="1">
      <c r="B100" s="75" t="n"/>
      <c r="C100" s="75" t="n"/>
      <c r="D100" s="75" t="n"/>
      <c r="E100" s="75" t="n"/>
      <c r="F100" s="75" t="n"/>
      <c r="G100" s="75" t="n"/>
      <c r="H100" s="75" t="n"/>
      <c r="I100" s="75" t="n"/>
      <c r="J100" s="94" t="n"/>
      <c r="K100" s="94" t="n"/>
      <c r="L100" s="170" t="n"/>
      <c r="M100" s="94" t="n"/>
      <c r="N100" s="94" t="n"/>
      <c r="O100" s="94" t="n"/>
      <c r="P100" s="94" t="n"/>
      <c r="Q100" s="94" t="n"/>
      <c r="R100" s="94" t="n"/>
      <c r="S100" s="94" t="n"/>
      <c r="T100" s="94" t="n"/>
      <c r="U100" s="94" t="n"/>
      <c r="V100" s="94" t="n"/>
      <c r="W100" s="94" t="n"/>
      <c r="X100" s="94" t="n"/>
      <c r="Y100" s="171" t="n"/>
      <c r="Z100" s="94" t="n"/>
      <c r="AA100" s="129" t="n"/>
    </row>
    <row r="101" customFormat="1" s="1">
      <c r="B101" s="75" t="n"/>
      <c r="C101" s="75" t="n"/>
      <c r="D101" s="75" t="n"/>
      <c r="E101" s="75" t="n"/>
      <c r="F101" s="75" t="n"/>
      <c r="G101" s="75" t="n"/>
      <c r="H101" s="75" t="n"/>
      <c r="I101" s="75" t="n"/>
      <c r="J101" s="94" t="n"/>
      <c r="K101" s="94" t="n"/>
      <c r="L101" s="170" t="n"/>
      <c r="M101" s="94" t="n"/>
      <c r="N101" s="94" t="n"/>
      <c r="O101" s="94" t="n"/>
      <c r="P101" s="94" t="n"/>
      <c r="Q101" s="94" t="n"/>
      <c r="R101" s="94" t="n"/>
      <c r="S101" s="94" t="n"/>
      <c r="T101" s="94" t="n"/>
      <c r="U101" s="94" t="n"/>
      <c r="V101" s="94" t="n"/>
      <c r="W101" s="94" t="n"/>
      <c r="X101" s="94" t="n"/>
      <c r="Y101" s="171" t="n"/>
      <c r="Z101" s="94" t="n"/>
      <c r="AA101" s="129" t="n"/>
    </row>
    <row r="102" customFormat="1" s="1">
      <c r="B102" s="75" t="n"/>
      <c r="C102" s="75" t="n"/>
      <c r="D102" s="75" t="n"/>
      <c r="E102" s="75" t="n"/>
      <c r="F102" s="75" t="n"/>
      <c r="G102" s="75" t="n"/>
      <c r="H102" s="75" t="n"/>
      <c r="I102" s="75" t="n"/>
      <c r="J102" s="94" t="n"/>
      <c r="K102" s="94" t="n"/>
      <c r="L102" s="170" t="n"/>
      <c r="M102" s="94" t="n"/>
      <c r="N102" s="94" t="n"/>
      <c r="O102" s="94" t="n"/>
      <c r="P102" s="94" t="n"/>
      <c r="Q102" s="94" t="n"/>
      <c r="R102" s="94" t="n"/>
      <c r="S102" s="94" t="n"/>
      <c r="T102" s="94" t="n"/>
      <c r="U102" s="94" t="n"/>
      <c r="V102" s="94" t="n"/>
      <c r="W102" s="94" t="n"/>
      <c r="X102" s="94" t="n"/>
      <c r="Y102" s="171" t="n"/>
      <c r="Z102" s="94" t="n"/>
      <c r="AA102" s="129" t="n"/>
    </row>
    <row r="103" customFormat="1" s="1">
      <c r="B103" s="75" t="n"/>
      <c r="C103" s="75" t="n"/>
      <c r="D103" s="75" t="n"/>
      <c r="E103" s="75" t="n"/>
      <c r="F103" s="75" t="n"/>
      <c r="G103" s="75" t="n"/>
      <c r="H103" s="75" t="n"/>
      <c r="I103" s="75" t="n"/>
      <c r="J103" s="94" t="n"/>
      <c r="K103" s="94" t="n"/>
      <c r="L103" s="170" t="n"/>
      <c r="M103" s="94" t="n"/>
      <c r="N103" s="94" t="n"/>
      <c r="O103" s="94" t="n"/>
      <c r="P103" s="94" t="n"/>
      <c r="Q103" s="94" t="n"/>
      <c r="R103" s="94" t="n"/>
      <c r="S103" s="94" t="n"/>
      <c r="T103" s="94" t="n"/>
      <c r="U103" s="94" t="n"/>
      <c r="V103" s="94" t="n"/>
      <c r="W103" s="94" t="n"/>
      <c r="X103" s="94" t="n"/>
      <c r="Y103" s="171" t="n"/>
      <c r="Z103" s="94" t="n"/>
      <c r="AA103" s="129" t="n"/>
    </row>
    <row r="104" customFormat="1" s="1">
      <c r="B104" s="75" t="n"/>
      <c r="C104" s="75" t="n"/>
      <c r="D104" s="75" t="n"/>
      <c r="E104" s="75" t="n"/>
      <c r="F104" s="75" t="n"/>
      <c r="G104" s="75" t="n"/>
      <c r="H104" s="75" t="n"/>
      <c r="I104" s="75" t="n"/>
      <c r="J104" s="94" t="n"/>
      <c r="K104" s="94" t="n"/>
      <c r="L104" s="170" t="n"/>
      <c r="M104" s="94" t="n"/>
      <c r="N104" s="94" t="n"/>
      <c r="O104" s="94" t="n"/>
      <c r="P104" s="94" t="n"/>
      <c r="Q104" s="94" t="n"/>
      <c r="R104" s="94" t="n"/>
      <c r="S104" s="94" t="n"/>
      <c r="T104" s="94" t="n"/>
      <c r="U104" s="94" t="n"/>
      <c r="V104" s="94" t="n"/>
      <c r="W104" s="94" t="n"/>
      <c r="X104" s="94" t="n"/>
      <c r="Y104" s="171" t="n"/>
      <c r="Z104" s="94" t="n"/>
      <c r="AA104" s="129" t="n"/>
    </row>
    <row r="105" customFormat="1" s="1">
      <c r="B105" s="75" t="n"/>
      <c r="C105" s="75" t="n"/>
      <c r="D105" s="75" t="n"/>
      <c r="E105" s="75" t="n"/>
      <c r="F105" s="75" t="n"/>
      <c r="G105" s="75" t="n"/>
      <c r="H105" s="75" t="n"/>
      <c r="I105" s="75" t="n"/>
      <c r="J105" s="94" t="n"/>
      <c r="K105" s="94" t="n"/>
      <c r="L105" s="170" t="n"/>
      <c r="M105" s="94" t="n"/>
      <c r="N105" s="94" t="n"/>
      <c r="O105" s="94" t="n"/>
      <c r="P105" s="94" t="n"/>
      <c r="Q105" s="94" t="n"/>
      <c r="R105" s="94" t="n"/>
      <c r="S105" s="94" t="n"/>
      <c r="T105" s="94" t="n"/>
      <c r="U105" s="94" t="n"/>
      <c r="V105" s="94" t="n"/>
      <c r="W105" s="94" t="n"/>
      <c r="X105" s="94" t="n"/>
      <c r="Y105" s="171" t="n"/>
      <c r="Z105" s="94" t="n"/>
      <c r="AA105" s="129" t="n"/>
    </row>
    <row r="106" customFormat="1" s="1">
      <c r="B106" s="75" t="n"/>
      <c r="C106" s="75" t="n"/>
      <c r="D106" s="75" t="n"/>
      <c r="E106" s="75" t="n"/>
      <c r="F106" s="75" t="n"/>
      <c r="G106" s="75" t="n"/>
      <c r="H106" s="75" t="n"/>
      <c r="I106" s="75" t="n"/>
      <c r="J106" s="94" t="n"/>
      <c r="K106" s="94" t="n"/>
      <c r="L106" s="170" t="n"/>
      <c r="M106" s="94" t="n"/>
      <c r="N106" s="94" t="n"/>
      <c r="O106" s="94" t="n"/>
      <c r="P106" s="94" t="n"/>
      <c r="Q106" s="94" t="n"/>
      <c r="R106" s="94" t="n"/>
      <c r="S106" s="94" t="n"/>
      <c r="T106" s="94" t="n"/>
      <c r="U106" s="94" t="n"/>
      <c r="V106" s="94" t="n"/>
      <c r="W106" s="94" t="n"/>
      <c r="X106" s="94" t="n"/>
      <c r="Y106" s="171" t="n"/>
      <c r="Z106" s="94" t="n"/>
      <c r="AA106" s="129" t="n"/>
    </row>
    <row r="107" customFormat="1" s="1">
      <c r="B107" s="75" t="n"/>
      <c r="C107" s="75" t="n"/>
      <c r="D107" s="75" t="n"/>
      <c r="E107" s="75" t="n"/>
      <c r="F107" s="75" t="n"/>
      <c r="G107" s="75" t="n"/>
      <c r="H107" s="75" t="n"/>
      <c r="I107" s="75" t="n"/>
      <c r="J107" s="94" t="n"/>
      <c r="K107" s="94" t="n"/>
      <c r="L107" s="170" t="n"/>
      <c r="M107" s="94" t="n"/>
      <c r="N107" s="94" t="n"/>
      <c r="O107" s="94" t="n"/>
      <c r="P107" s="94" t="n"/>
      <c r="Q107" s="94" t="n"/>
      <c r="R107" s="94" t="n"/>
      <c r="S107" s="94" t="n"/>
      <c r="T107" s="94" t="n"/>
      <c r="U107" s="94" t="n"/>
      <c r="V107" s="94" t="n"/>
      <c r="W107" s="94" t="n"/>
      <c r="X107" s="94" t="n"/>
      <c r="Y107" s="171" t="n"/>
      <c r="Z107" s="94" t="n"/>
      <c r="AA107" s="129" t="n"/>
    </row>
    <row r="108" customFormat="1" s="1">
      <c r="B108" s="75" t="n"/>
      <c r="C108" s="75" t="n"/>
      <c r="D108" s="75" t="n"/>
      <c r="E108" s="75" t="n"/>
      <c r="F108" s="75" t="n"/>
      <c r="G108" s="75" t="n"/>
      <c r="H108" s="75" t="n"/>
      <c r="I108" s="75" t="n"/>
      <c r="J108" s="94" t="n"/>
      <c r="K108" s="94" t="n"/>
      <c r="L108" s="170" t="n"/>
      <c r="M108" s="94" t="n"/>
      <c r="N108" s="94" t="n"/>
      <c r="O108" s="94" t="n"/>
      <c r="P108" s="94" t="n"/>
      <c r="Q108" s="94" t="n"/>
      <c r="R108" s="94" t="n"/>
      <c r="S108" s="94" t="n"/>
      <c r="T108" s="94" t="n"/>
      <c r="U108" s="94" t="n"/>
      <c r="V108" s="94" t="n"/>
      <c r="W108" s="94" t="n"/>
      <c r="X108" s="94" t="n"/>
      <c r="Y108" s="171" t="n"/>
      <c r="Z108" s="94" t="n"/>
      <c r="AA108" s="129" t="n"/>
    </row>
    <row r="109" customFormat="1" s="1">
      <c r="B109" s="75" t="n"/>
      <c r="C109" s="75" t="n"/>
      <c r="D109" s="75" t="n"/>
      <c r="E109" s="75" t="n"/>
      <c r="F109" s="75" t="n"/>
      <c r="G109" s="75" t="n"/>
      <c r="H109" s="75" t="n"/>
      <c r="I109" s="75" t="n"/>
      <c r="J109" s="94" t="n"/>
      <c r="K109" s="94" t="n"/>
      <c r="L109" s="170" t="n"/>
      <c r="M109" s="94" t="n"/>
      <c r="N109" s="94" t="n"/>
      <c r="O109" s="94" t="n"/>
      <c r="P109" s="94" t="n"/>
      <c r="Q109" s="94" t="n"/>
      <c r="R109" s="94" t="n"/>
      <c r="S109" s="94" t="n"/>
      <c r="T109" s="94" t="n"/>
      <c r="U109" s="94" t="n"/>
      <c r="V109" s="94" t="n"/>
      <c r="W109" s="94" t="n"/>
      <c r="X109" s="94" t="n"/>
      <c r="Y109" s="171" t="n"/>
      <c r="Z109" s="94" t="n"/>
      <c r="AA109" s="129" t="n"/>
    </row>
    <row r="110" customFormat="1" s="1">
      <c r="B110" s="75" t="n"/>
      <c r="C110" s="75" t="n"/>
      <c r="D110" s="75" t="n"/>
      <c r="E110" s="75" t="n"/>
      <c r="F110" s="75" t="n"/>
      <c r="G110" s="75" t="n"/>
      <c r="H110" s="75" t="n"/>
      <c r="I110" s="75" t="n"/>
      <c r="J110" s="94" t="n"/>
      <c r="K110" s="94" t="n"/>
      <c r="L110" s="170" t="n"/>
      <c r="M110" s="94" t="n"/>
      <c r="N110" s="94" t="n"/>
      <c r="O110" s="94" t="n"/>
      <c r="P110" s="94" t="n"/>
      <c r="Q110" s="94" t="n"/>
      <c r="R110" s="94" t="n"/>
      <c r="S110" s="94" t="n"/>
      <c r="T110" s="94" t="n"/>
      <c r="U110" s="94" t="n"/>
      <c r="V110" s="94" t="n"/>
      <c r="W110" s="94" t="n"/>
      <c r="X110" s="94" t="n"/>
      <c r="Y110" s="171" t="n"/>
      <c r="Z110" s="94" t="n"/>
      <c r="AA110" s="129" t="n"/>
    </row>
    <row r="111" customFormat="1" s="1">
      <c r="B111" s="75" t="n"/>
      <c r="C111" s="75" t="n"/>
      <c r="D111" s="75" t="n"/>
      <c r="E111" s="75" t="n"/>
      <c r="F111" s="75" t="n"/>
      <c r="G111" s="75" t="n"/>
      <c r="H111" s="75" t="n"/>
      <c r="I111" s="75" t="n"/>
      <c r="J111" s="94" t="n"/>
      <c r="K111" s="94" t="n"/>
      <c r="L111" s="170" t="n"/>
      <c r="M111" s="94" t="n"/>
      <c r="N111" s="94" t="n"/>
      <c r="O111" s="94" t="n"/>
      <c r="P111" s="94" t="n"/>
      <c r="Q111" s="94" t="n"/>
      <c r="R111" s="94" t="n"/>
      <c r="S111" s="94" t="n"/>
      <c r="T111" s="94" t="n"/>
      <c r="U111" s="94" t="n"/>
      <c r="V111" s="94" t="n"/>
      <c r="W111" s="94" t="n"/>
      <c r="X111" s="94" t="n"/>
      <c r="Y111" s="171" t="n"/>
      <c r="Z111" s="94" t="n"/>
      <c r="AA111" s="129" t="n"/>
    </row>
    <row r="112" customFormat="1" s="1">
      <c r="B112" s="75" t="n"/>
      <c r="C112" s="75" t="n"/>
      <c r="D112" s="75" t="n"/>
      <c r="E112" s="75" t="n"/>
      <c r="F112" s="75" t="n"/>
      <c r="G112" s="75" t="n"/>
      <c r="H112" s="75" t="n"/>
      <c r="I112" s="75" t="n"/>
      <c r="J112" s="94" t="n"/>
      <c r="K112" s="94" t="n"/>
      <c r="L112" s="170" t="n"/>
      <c r="M112" s="94" t="n"/>
      <c r="N112" s="94" t="n"/>
      <c r="O112" s="94" t="n"/>
      <c r="P112" s="94" t="n"/>
      <c r="Q112" s="94" t="n"/>
      <c r="R112" s="94" t="n"/>
      <c r="S112" s="94" t="n"/>
      <c r="T112" s="94" t="n"/>
      <c r="U112" s="94" t="n"/>
      <c r="V112" s="94" t="n"/>
      <c r="W112" s="94" t="n"/>
      <c r="X112" s="94" t="n"/>
      <c r="Y112" s="171" t="n"/>
      <c r="Z112" s="94" t="n"/>
      <c r="AA112" s="129" t="n"/>
    </row>
    <row r="113" customFormat="1" s="1">
      <c r="B113" s="75" t="n"/>
      <c r="C113" s="75" t="n"/>
      <c r="D113" s="75" t="n"/>
      <c r="E113" s="75" t="n"/>
      <c r="F113" s="75" t="n"/>
      <c r="G113" s="75" t="n"/>
      <c r="H113" s="75" t="n"/>
      <c r="I113" s="75" t="n"/>
      <c r="J113" s="94" t="n"/>
      <c r="K113" s="94" t="n"/>
      <c r="L113" s="170" t="n"/>
      <c r="M113" s="94" t="n"/>
      <c r="N113" s="94" t="n"/>
      <c r="O113" s="94" t="n"/>
      <c r="P113" s="94" t="n"/>
      <c r="Q113" s="94" t="n"/>
      <c r="R113" s="94" t="n"/>
      <c r="S113" s="94" t="n"/>
      <c r="T113" s="94" t="n"/>
      <c r="U113" s="94" t="n"/>
      <c r="V113" s="94" t="n"/>
      <c r="W113" s="94" t="n"/>
      <c r="X113" s="94" t="n"/>
      <c r="Y113" s="171" t="n"/>
      <c r="Z113" s="94" t="n"/>
      <c r="AA113" s="129" t="n"/>
    </row>
    <row r="114" customFormat="1" s="1">
      <c r="B114" s="75" t="n"/>
      <c r="C114" s="75" t="n"/>
      <c r="D114" s="75" t="n"/>
      <c r="E114" s="75" t="n"/>
      <c r="F114" s="75" t="n"/>
      <c r="G114" s="75" t="n"/>
      <c r="H114" s="75" t="n"/>
      <c r="I114" s="75" t="n"/>
      <c r="J114" s="94" t="n"/>
      <c r="K114" s="94" t="n"/>
      <c r="L114" s="170" t="n"/>
      <c r="M114" s="94" t="n"/>
      <c r="N114" s="94" t="n"/>
      <c r="O114" s="94" t="n"/>
      <c r="P114" s="94" t="n"/>
      <c r="Q114" s="94" t="n"/>
      <c r="R114" s="94" t="n"/>
      <c r="S114" s="94" t="n"/>
      <c r="T114" s="94" t="n"/>
      <c r="U114" s="94" t="n"/>
      <c r="V114" s="94" t="n"/>
      <c r="W114" s="94" t="n"/>
      <c r="X114" s="94" t="n"/>
      <c r="Y114" s="171" t="n"/>
      <c r="Z114" s="94" t="n"/>
      <c r="AA114" s="129" t="n"/>
    </row>
    <row r="115" customFormat="1" s="1">
      <c r="B115" s="75" t="n"/>
      <c r="C115" s="75" t="n"/>
      <c r="D115" s="75" t="n"/>
      <c r="E115" s="75" t="n"/>
      <c r="F115" s="75" t="n"/>
      <c r="G115" s="75" t="n"/>
      <c r="H115" s="75" t="n"/>
      <c r="I115" s="75" t="n"/>
      <c r="J115" s="94" t="n"/>
      <c r="K115" s="94" t="n"/>
      <c r="L115" s="170" t="n"/>
      <c r="M115" s="94" t="n"/>
      <c r="N115" s="94" t="n"/>
      <c r="O115" s="94" t="n"/>
      <c r="P115" s="94" t="n"/>
      <c r="Q115" s="94" t="n"/>
      <c r="R115" s="94" t="n"/>
      <c r="S115" s="94" t="n"/>
      <c r="T115" s="94" t="n"/>
      <c r="U115" s="94" t="n"/>
      <c r="V115" s="94" t="n"/>
      <c r="W115" s="94" t="n"/>
      <c r="X115" s="94" t="n"/>
      <c r="Y115" s="171" t="n"/>
      <c r="Z115" s="94" t="n"/>
      <c r="AA115" s="129" t="n"/>
    </row>
    <row r="116" customFormat="1" s="1">
      <c r="B116" s="75" t="n"/>
      <c r="C116" s="75" t="n"/>
      <c r="D116" s="75" t="n"/>
      <c r="E116" s="75" t="n"/>
      <c r="F116" s="75" t="n"/>
      <c r="G116" s="75" t="n"/>
      <c r="H116" s="75" t="n"/>
      <c r="I116" s="75" t="n"/>
      <c r="J116" s="94" t="n"/>
      <c r="K116" s="94" t="n"/>
      <c r="L116" s="170" t="n"/>
      <c r="M116" s="94" t="n"/>
      <c r="N116" s="94" t="n"/>
      <c r="O116" s="94" t="n"/>
      <c r="P116" s="94" t="n"/>
      <c r="Q116" s="94" t="n"/>
      <c r="R116" s="94" t="n"/>
      <c r="S116" s="94" t="n"/>
      <c r="T116" s="94" t="n"/>
      <c r="U116" s="94" t="n"/>
      <c r="V116" s="94" t="n"/>
      <c r="W116" s="94" t="n"/>
      <c r="X116" s="94" t="n"/>
      <c r="Y116" s="171" t="n"/>
      <c r="Z116" s="94" t="n"/>
      <c r="AA116" s="129" t="n"/>
    </row>
    <row r="117" customFormat="1" s="1">
      <c r="B117" s="75" t="n"/>
      <c r="C117" s="75" t="n"/>
      <c r="D117" s="75" t="n"/>
      <c r="E117" s="75" t="n"/>
      <c r="F117" s="75" t="n"/>
      <c r="G117" s="75" t="n"/>
      <c r="H117" s="75" t="n"/>
      <c r="I117" s="75" t="n"/>
      <c r="J117" s="94" t="n"/>
      <c r="K117" s="94" t="n"/>
      <c r="L117" s="170" t="n"/>
      <c r="M117" s="94" t="n"/>
      <c r="N117" s="94" t="n"/>
      <c r="O117" s="94" t="n"/>
      <c r="P117" s="94" t="n"/>
      <c r="Q117" s="94" t="n"/>
      <c r="R117" s="94" t="n"/>
      <c r="S117" s="94" t="n"/>
      <c r="T117" s="94" t="n"/>
      <c r="U117" s="94" t="n"/>
      <c r="V117" s="94" t="n"/>
      <c r="W117" s="94" t="n"/>
      <c r="X117" s="94" t="n"/>
      <c r="Y117" s="171" t="n"/>
      <c r="Z117" s="94" t="n"/>
      <c r="AA117" s="129" t="n"/>
    </row>
    <row r="118" customFormat="1" s="1">
      <c r="B118" s="75" t="n"/>
      <c r="C118" s="75" t="n"/>
      <c r="D118" s="75" t="n"/>
      <c r="E118" s="75" t="n"/>
      <c r="F118" s="75" t="n"/>
      <c r="G118" s="75" t="n"/>
      <c r="H118" s="75" t="n"/>
      <c r="I118" s="75" t="n"/>
      <c r="J118" s="94" t="n"/>
      <c r="K118" s="94" t="n"/>
      <c r="L118" s="170" t="n"/>
      <c r="M118" s="94" t="n"/>
      <c r="N118" s="94" t="n"/>
      <c r="O118" s="94" t="n"/>
      <c r="P118" s="94" t="n"/>
      <c r="Q118" s="94" t="n"/>
      <c r="R118" s="94" t="n"/>
      <c r="S118" s="94" t="n"/>
      <c r="T118" s="94" t="n"/>
      <c r="U118" s="94" t="n"/>
      <c r="V118" s="94" t="n"/>
      <c r="W118" s="94" t="n"/>
      <c r="X118" s="94" t="n"/>
      <c r="Y118" s="171" t="n"/>
      <c r="Z118" s="94" t="n"/>
      <c r="AA118" s="129" t="n"/>
    </row>
    <row r="119" customFormat="1" s="1">
      <c r="B119" s="75" t="n"/>
      <c r="C119" s="75" t="n"/>
      <c r="D119" s="75" t="n"/>
      <c r="E119" s="75" t="n"/>
      <c r="F119" s="75" t="n"/>
      <c r="G119" s="75" t="n"/>
      <c r="H119" s="75" t="n"/>
      <c r="I119" s="75" t="n"/>
      <c r="J119" s="94" t="n"/>
      <c r="K119" s="94" t="n"/>
      <c r="L119" s="170" t="n"/>
      <c r="M119" s="94" t="n"/>
      <c r="N119" s="94" t="n"/>
      <c r="O119" s="94" t="n"/>
      <c r="P119" s="94" t="n"/>
      <c r="Q119" s="94" t="n"/>
      <c r="R119" s="94" t="n"/>
      <c r="S119" s="94" t="n"/>
      <c r="T119" s="94" t="n"/>
      <c r="U119" s="94" t="n"/>
      <c r="V119" s="94" t="n"/>
      <c r="W119" s="94" t="n"/>
      <c r="X119" s="94" t="n"/>
      <c r="Y119" s="171" t="n"/>
      <c r="Z119" s="94" t="n"/>
      <c r="AA119" s="129" t="n"/>
    </row>
    <row r="120" customFormat="1" s="1">
      <c r="B120" s="75" t="n"/>
      <c r="C120" s="75" t="n"/>
      <c r="D120" s="75" t="n"/>
      <c r="E120" s="75" t="n"/>
      <c r="F120" s="75" t="n"/>
      <c r="G120" s="75" t="n"/>
      <c r="H120" s="75" t="n"/>
      <c r="I120" s="75" t="n"/>
      <c r="J120" s="94" t="n"/>
      <c r="K120" s="94" t="n"/>
      <c r="L120" s="170" t="n"/>
      <c r="M120" s="94" t="n"/>
      <c r="N120" s="94" t="n"/>
      <c r="O120" s="94" t="n"/>
      <c r="P120" s="94" t="n"/>
      <c r="Q120" s="94" t="n"/>
      <c r="R120" s="94" t="n"/>
      <c r="S120" s="94" t="n"/>
      <c r="T120" s="94" t="n"/>
      <c r="U120" s="94" t="n"/>
      <c r="V120" s="94" t="n"/>
      <c r="W120" s="94" t="n"/>
      <c r="X120" s="94" t="n"/>
      <c r="Y120" s="171" t="n"/>
      <c r="Z120" s="94" t="n"/>
      <c r="AA120" s="129" t="n"/>
    </row>
    <row r="121" customFormat="1" s="1">
      <c r="B121" s="75" t="n"/>
      <c r="C121" s="75" t="n"/>
      <c r="D121" s="75" t="n"/>
      <c r="E121" s="75" t="n"/>
      <c r="F121" s="75" t="n"/>
      <c r="G121" s="75" t="n"/>
      <c r="H121" s="75" t="n"/>
      <c r="I121" s="75" t="n"/>
      <c r="J121" s="94" t="n"/>
      <c r="K121" s="94" t="n"/>
      <c r="L121" s="170" t="n"/>
      <c r="M121" s="94" t="n"/>
      <c r="N121" s="94" t="n"/>
      <c r="O121" s="94" t="n"/>
      <c r="P121" s="94" t="n"/>
      <c r="Q121" s="94" t="n"/>
      <c r="R121" s="94" t="n"/>
      <c r="S121" s="94" t="n"/>
      <c r="T121" s="94" t="n"/>
      <c r="U121" s="94" t="n"/>
      <c r="V121" s="94" t="n"/>
      <c r="W121" s="94" t="n"/>
      <c r="X121" s="94" t="n"/>
      <c r="Y121" s="171" t="n"/>
      <c r="Z121" s="94" t="n"/>
      <c r="AA121" s="129" t="n"/>
    </row>
    <row r="122" customFormat="1" s="1">
      <c r="B122" s="75" t="n"/>
      <c r="C122" s="75" t="n"/>
      <c r="D122" s="75" t="n"/>
      <c r="E122" s="75" t="n"/>
      <c r="F122" s="75" t="n"/>
      <c r="G122" s="75" t="n"/>
      <c r="H122" s="75" t="n"/>
      <c r="I122" s="75" t="n"/>
      <c r="J122" s="94" t="n"/>
      <c r="K122" s="94" t="n"/>
      <c r="L122" s="170" t="n"/>
      <c r="M122" s="94" t="n"/>
      <c r="N122" s="94" t="n"/>
      <c r="O122" s="94" t="n"/>
      <c r="P122" s="94" t="n"/>
      <c r="Q122" s="94" t="n"/>
      <c r="R122" s="94" t="n"/>
      <c r="S122" s="94" t="n"/>
      <c r="T122" s="94" t="n"/>
      <c r="U122" s="94" t="n"/>
      <c r="V122" s="94" t="n"/>
      <c r="W122" s="94" t="n"/>
      <c r="X122" s="94" t="n"/>
      <c r="Y122" s="171" t="n"/>
      <c r="Z122" s="94" t="n"/>
      <c r="AA122" s="129" t="n"/>
    </row>
    <row r="123" customFormat="1" s="1">
      <c r="B123" s="75" t="n"/>
      <c r="C123" s="75" t="n"/>
      <c r="D123" s="75" t="n"/>
      <c r="E123" s="75" t="n"/>
      <c r="F123" s="75" t="n"/>
      <c r="G123" s="75" t="n"/>
      <c r="H123" s="75" t="n"/>
      <c r="I123" s="75" t="n"/>
      <c r="J123" s="94" t="n"/>
      <c r="K123" s="94" t="n"/>
      <c r="L123" s="170" t="n"/>
      <c r="M123" s="94" t="n"/>
      <c r="N123" s="94" t="n"/>
      <c r="O123" s="94" t="n"/>
      <c r="P123" s="94" t="n"/>
      <c r="Q123" s="94" t="n"/>
      <c r="R123" s="94" t="n"/>
      <c r="S123" s="94" t="n"/>
      <c r="T123" s="94" t="n"/>
      <c r="U123" s="94" t="n"/>
      <c r="V123" s="94" t="n"/>
      <c r="W123" s="94" t="n"/>
      <c r="X123" s="94" t="n"/>
      <c r="Y123" s="171" t="n"/>
      <c r="Z123" s="94" t="n"/>
      <c r="AA123" s="129" t="n"/>
    </row>
    <row r="124" customFormat="1" s="1">
      <c r="B124" s="75" t="n"/>
      <c r="C124" s="75" t="n"/>
      <c r="D124" s="75" t="n"/>
      <c r="E124" s="75" t="n"/>
      <c r="F124" s="75" t="n"/>
      <c r="G124" s="75" t="n"/>
      <c r="H124" s="75" t="n"/>
      <c r="I124" s="75" t="n"/>
      <c r="J124" s="94" t="n"/>
      <c r="K124" s="94" t="n"/>
      <c r="L124" s="170" t="n"/>
      <c r="M124" s="94" t="n"/>
      <c r="N124" s="94" t="n"/>
      <c r="O124" s="94" t="n"/>
      <c r="P124" s="94" t="n"/>
      <c r="Q124" s="94" t="n"/>
      <c r="R124" s="94" t="n"/>
      <c r="S124" s="94" t="n"/>
      <c r="T124" s="94" t="n"/>
      <c r="U124" s="94" t="n"/>
      <c r="V124" s="94" t="n"/>
      <c r="W124" s="94" t="n"/>
      <c r="X124" s="94" t="n"/>
      <c r="Y124" s="171" t="n"/>
      <c r="Z124" s="94" t="n"/>
      <c r="AA124" s="129" t="n"/>
    </row>
    <row r="125" customFormat="1" s="1">
      <c r="B125" s="75" t="n"/>
      <c r="C125" s="75" t="n"/>
      <c r="D125" s="75" t="n"/>
      <c r="E125" s="75" t="n"/>
      <c r="F125" s="75" t="n"/>
      <c r="G125" s="75" t="n"/>
      <c r="H125" s="75" t="n"/>
      <c r="I125" s="75" t="n"/>
      <c r="J125" s="94" t="n"/>
      <c r="K125" s="94" t="n"/>
      <c r="L125" s="170" t="n"/>
      <c r="M125" s="94" t="n"/>
      <c r="N125" s="94" t="n"/>
      <c r="O125" s="94" t="n"/>
      <c r="P125" s="94" t="n"/>
      <c r="Q125" s="94" t="n"/>
      <c r="R125" s="94" t="n"/>
      <c r="S125" s="94" t="n"/>
      <c r="T125" s="94" t="n"/>
      <c r="U125" s="94" t="n"/>
      <c r="V125" s="94" t="n"/>
      <c r="W125" s="94" t="n"/>
      <c r="X125" s="94" t="n"/>
      <c r="Y125" s="171" t="n"/>
      <c r="Z125" s="94" t="n"/>
      <c r="AA125" s="129" t="n"/>
    </row>
    <row r="126" customFormat="1" s="1">
      <c r="B126" s="75" t="n"/>
      <c r="C126" s="75" t="n"/>
      <c r="D126" s="75" t="n"/>
      <c r="E126" s="75" t="n"/>
      <c r="F126" s="75" t="n"/>
      <c r="G126" s="75" t="n"/>
      <c r="H126" s="75" t="n"/>
      <c r="I126" s="75" t="n"/>
      <c r="J126" s="94" t="n"/>
      <c r="K126" s="94" t="n"/>
      <c r="L126" s="170" t="n"/>
      <c r="M126" s="94" t="n"/>
      <c r="N126" s="94" t="n"/>
      <c r="O126" s="94" t="n"/>
      <c r="P126" s="94" t="n"/>
      <c r="Q126" s="94" t="n"/>
      <c r="R126" s="94" t="n"/>
      <c r="S126" s="94" t="n"/>
      <c r="T126" s="94" t="n"/>
      <c r="U126" s="94" t="n"/>
      <c r="V126" s="94" t="n"/>
      <c r="W126" s="94" t="n"/>
      <c r="X126" s="94" t="n"/>
      <c r="Y126" s="171" t="n"/>
      <c r="Z126" s="94" t="n"/>
      <c r="AA126" s="129" t="n"/>
    </row>
    <row r="127" customFormat="1" s="1">
      <c r="B127" s="75" t="n"/>
      <c r="C127" s="75" t="n"/>
      <c r="D127" s="75" t="n"/>
      <c r="E127" s="75" t="n"/>
      <c r="F127" s="75" t="n"/>
      <c r="G127" s="75" t="n"/>
      <c r="H127" s="75" t="n"/>
      <c r="I127" s="75" t="n"/>
      <c r="J127" s="94" t="n"/>
      <c r="K127" s="94" t="n"/>
      <c r="L127" s="170" t="n"/>
      <c r="M127" s="94" t="n"/>
      <c r="N127" s="94" t="n"/>
      <c r="O127" s="94" t="n"/>
      <c r="P127" s="94" t="n"/>
      <c r="Q127" s="94" t="n"/>
      <c r="R127" s="94" t="n"/>
      <c r="S127" s="94" t="n"/>
      <c r="T127" s="94" t="n"/>
      <c r="U127" s="94" t="n"/>
      <c r="V127" s="94" t="n"/>
      <c r="W127" s="94" t="n"/>
      <c r="X127" s="94" t="n"/>
      <c r="Y127" s="171" t="n"/>
      <c r="Z127" s="94" t="n"/>
      <c r="AA127" s="129" t="n"/>
    </row>
    <row r="128" customFormat="1" s="1">
      <c r="B128" s="75" t="n"/>
      <c r="C128" s="75" t="n"/>
      <c r="D128" s="75" t="n"/>
      <c r="E128" s="75" t="n"/>
      <c r="F128" s="75" t="n"/>
      <c r="G128" s="75" t="n"/>
      <c r="H128" s="75" t="n"/>
      <c r="I128" s="75" t="n"/>
      <c r="J128" s="94" t="n"/>
      <c r="K128" s="94" t="n"/>
      <c r="L128" s="170" t="n"/>
      <c r="M128" s="94" t="n"/>
      <c r="N128" s="94" t="n"/>
      <c r="O128" s="94" t="n"/>
      <c r="P128" s="94" t="n"/>
      <c r="Q128" s="94" t="n"/>
      <c r="R128" s="94" t="n"/>
      <c r="S128" s="94" t="n"/>
      <c r="T128" s="94" t="n"/>
      <c r="U128" s="94" t="n"/>
      <c r="V128" s="94" t="n"/>
      <c r="W128" s="94" t="n"/>
      <c r="X128" s="94" t="n"/>
      <c r="Y128" s="171" t="n"/>
      <c r="Z128" s="94" t="n"/>
      <c r="AA128" s="129" t="n"/>
    </row>
    <row r="129" customFormat="1" s="1">
      <c r="B129" s="75" t="n"/>
      <c r="C129" s="75" t="n"/>
      <c r="D129" s="75" t="n"/>
      <c r="E129" s="75" t="n"/>
      <c r="F129" s="75" t="n"/>
      <c r="G129" s="75" t="n"/>
      <c r="H129" s="75" t="n"/>
      <c r="I129" s="75" t="n"/>
      <c r="J129" s="94" t="n"/>
      <c r="K129" s="94" t="n"/>
      <c r="L129" s="170" t="n"/>
      <c r="M129" s="94" t="n"/>
      <c r="N129" s="94" t="n"/>
      <c r="O129" s="94" t="n"/>
      <c r="P129" s="94" t="n"/>
      <c r="Q129" s="94" t="n"/>
      <c r="R129" s="94" t="n"/>
      <c r="S129" s="94" t="n"/>
      <c r="T129" s="94" t="n"/>
      <c r="U129" s="94" t="n"/>
      <c r="V129" s="94" t="n"/>
      <c r="W129" s="94" t="n"/>
      <c r="X129" s="94" t="n"/>
      <c r="Y129" s="171" t="n"/>
      <c r="Z129" s="94" t="n"/>
      <c r="AA129" s="129" t="n"/>
    </row>
    <row r="130" customFormat="1" s="1">
      <c r="B130" s="75" t="n"/>
      <c r="C130" s="75" t="n"/>
      <c r="D130" s="75" t="n"/>
      <c r="E130" s="75" t="n"/>
      <c r="F130" s="75" t="n"/>
      <c r="G130" s="75" t="n"/>
      <c r="H130" s="75" t="n"/>
      <c r="I130" s="75" t="n"/>
      <c r="J130" s="94" t="n"/>
      <c r="K130" s="94" t="n"/>
      <c r="L130" s="170" t="n"/>
      <c r="M130" s="94" t="n"/>
      <c r="N130" s="94" t="n"/>
      <c r="O130" s="94" t="n"/>
      <c r="P130" s="94" t="n"/>
      <c r="Q130" s="94" t="n"/>
      <c r="R130" s="94" t="n"/>
      <c r="S130" s="94" t="n"/>
      <c r="T130" s="94" t="n"/>
      <c r="U130" s="94" t="n"/>
      <c r="V130" s="94" t="n"/>
      <c r="W130" s="94" t="n"/>
      <c r="X130" s="94" t="n"/>
      <c r="Y130" s="171" t="n"/>
      <c r="Z130" s="94" t="n"/>
      <c r="AA130" s="129" t="n"/>
    </row>
    <row r="131" customFormat="1" s="1">
      <c r="B131" s="75" t="n"/>
      <c r="C131" s="75" t="n"/>
      <c r="D131" s="75" t="n"/>
      <c r="E131" s="75" t="n"/>
      <c r="F131" s="75" t="n"/>
      <c r="G131" s="75" t="n"/>
      <c r="H131" s="75" t="n"/>
      <c r="I131" s="75" t="n"/>
      <c r="J131" s="94" t="n"/>
      <c r="K131" s="94" t="n"/>
      <c r="L131" s="170" t="n"/>
      <c r="M131" s="94" t="n"/>
      <c r="N131" s="94" t="n"/>
      <c r="O131" s="94" t="n"/>
      <c r="P131" s="94" t="n"/>
      <c r="Q131" s="94" t="n"/>
      <c r="R131" s="94" t="n"/>
      <c r="S131" s="94" t="n"/>
      <c r="T131" s="94" t="n"/>
      <c r="U131" s="94" t="n"/>
      <c r="V131" s="94" t="n"/>
      <c r="W131" s="94" t="n"/>
      <c r="X131" s="94" t="n"/>
      <c r="Y131" s="171" t="n"/>
      <c r="Z131" s="94" t="n"/>
      <c r="AA131" s="129" t="n"/>
    </row>
    <row r="132" customFormat="1" s="1">
      <c r="B132" s="75" t="n"/>
      <c r="C132" s="75" t="n"/>
      <c r="D132" s="75" t="n"/>
      <c r="E132" s="75" t="n"/>
      <c r="F132" s="75" t="n"/>
      <c r="G132" s="75" t="n"/>
      <c r="H132" s="75" t="n"/>
      <c r="I132" s="75" t="n"/>
      <c r="J132" s="94" t="n"/>
      <c r="K132" s="94" t="n"/>
      <c r="L132" s="170" t="n"/>
      <c r="M132" s="94" t="n"/>
      <c r="N132" s="94" t="n"/>
      <c r="O132" s="94" t="n"/>
      <c r="P132" s="94" t="n"/>
      <c r="Q132" s="94" t="n"/>
      <c r="R132" s="94" t="n"/>
      <c r="S132" s="94" t="n"/>
      <c r="T132" s="94" t="n"/>
      <c r="U132" s="94" t="n"/>
      <c r="V132" s="94" t="n"/>
      <c r="W132" s="94" t="n"/>
      <c r="X132" s="94" t="n"/>
      <c r="Y132" s="171" t="n"/>
      <c r="Z132" s="94" t="n"/>
      <c r="AA132" s="129" t="n"/>
    </row>
    <row r="133" customFormat="1" s="1">
      <c r="B133" s="75" t="n"/>
      <c r="C133" s="75" t="n"/>
      <c r="D133" s="75" t="n"/>
      <c r="E133" s="75" t="n"/>
      <c r="F133" s="75" t="n"/>
      <c r="G133" s="75" t="n"/>
      <c r="H133" s="75" t="n"/>
      <c r="I133" s="75" t="n"/>
      <c r="J133" s="94" t="n"/>
      <c r="K133" s="94" t="n"/>
      <c r="L133" s="170" t="n"/>
      <c r="M133" s="94" t="n"/>
      <c r="N133" s="94" t="n"/>
      <c r="O133" s="94" t="n"/>
      <c r="P133" s="94" t="n"/>
      <c r="Q133" s="94" t="n"/>
      <c r="R133" s="94" t="n"/>
      <c r="S133" s="94" t="n"/>
      <c r="T133" s="94" t="n"/>
      <c r="U133" s="94" t="n"/>
      <c r="V133" s="94" t="n"/>
      <c r="W133" s="94" t="n"/>
      <c r="X133" s="94" t="n"/>
      <c r="Y133" s="171" t="n"/>
      <c r="Z133" s="94" t="n"/>
      <c r="AA133" s="129" t="n"/>
    </row>
    <row r="134" customFormat="1" s="1">
      <c r="B134" s="75" t="n"/>
      <c r="C134" s="75" t="n"/>
      <c r="D134" s="75" t="n"/>
      <c r="E134" s="75" t="n"/>
      <c r="F134" s="75" t="n"/>
      <c r="G134" s="75" t="n"/>
      <c r="H134" s="75" t="n"/>
      <c r="I134" s="75" t="n"/>
      <c r="J134" s="94" t="n"/>
      <c r="K134" s="94" t="n"/>
      <c r="L134" s="170" t="n"/>
      <c r="M134" s="94" t="n"/>
      <c r="N134" s="94" t="n"/>
      <c r="O134" s="94" t="n"/>
      <c r="P134" s="94" t="n"/>
      <c r="Q134" s="94" t="n"/>
      <c r="R134" s="94" t="n"/>
      <c r="S134" s="94" t="n"/>
      <c r="T134" s="94" t="n"/>
      <c r="U134" s="94" t="n"/>
      <c r="V134" s="94" t="n"/>
      <c r="W134" s="94" t="n"/>
      <c r="X134" s="94" t="n"/>
      <c r="Y134" s="171" t="n"/>
      <c r="Z134" s="94" t="n"/>
      <c r="AA134" s="129" t="n"/>
    </row>
    <row r="135" customFormat="1" s="1">
      <c r="B135" s="75" t="n"/>
      <c r="C135" s="75" t="n"/>
      <c r="D135" s="75" t="n"/>
      <c r="E135" s="75" t="n"/>
      <c r="F135" s="75" t="n"/>
      <c r="G135" s="75" t="n"/>
      <c r="H135" s="75" t="n"/>
      <c r="I135" s="75" t="n"/>
      <c r="J135" s="94" t="n"/>
      <c r="K135" s="94" t="n"/>
      <c r="L135" s="170" t="n"/>
      <c r="M135" s="94" t="n"/>
      <c r="N135" s="94" t="n"/>
      <c r="O135" s="94" t="n"/>
      <c r="P135" s="94" t="n"/>
      <c r="Q135" s="94" t="n"/>
      <c r="R135" s="94" t="n"/>
      <c r="S135" s="94" t="n"/>
      <c r="T135" s="94" t="n"/>
      <c r="U135" s="94" t="n"/>
      <c r="V135" s="94" t="n"/>
      <c r="W135" s="94" t="n"/>
      <c r="X135" s="94" t="n"/>
      <c r="Y135" s="171" t="n"/>
      <c r="Z135" s="94" t="n"/>
      <c r="AA135" s="129" t="n"/>
    </row>
    <row r="136" customFormat="1" s="1">
      <c r="B136" s="75" t="n"/>
      <c r="C136" s="75" t="n"/>
      <c r="D136" s="75" t="n"/>
      <c r="E136" s="75" t="n"/>
      <c r="F136" s="75" t="n"/>
      <c r="G136" s="75" t="n"/>
      <c r="H136" s="75" t="n"/>
      <c r="I136" s="75" t="n"/>
      <c r="J136" s="94" t="n"/>
      <c r="K136" s="94" t="n"/>
      <c r="L136" s="170" t="n"/>
      <c r="M136" s="94" t="n"/>
      <c r="N136" s="94" t="n"/>
      <c r="O136" s="94" t="n"/>
      <c r="P136" s="94" t="n"/>
      <c r="Q136" s="94" t="n"/>
      <c r="R136" s="94" t="n"/>
      <c r="S136" s="94" t="n"/>
      <c r="T136" s="94" t="n"/>
      <c r="U136" s="94" t="n"/>
      <c r="V136" s="94" t="n"/>
      <c r="W136" s="94" t="n"/>
      <c r="X136" s="94" t="n"/>
      <c r="Y136" s="171" t="n"/>
      <c r="Z136" s="94" t="n"/>
      <c r="AA136" s="129" t="n"/>
    </row>
    <row r="137" customFormat="1" s="1">
      <c r="B137" s="75" t="n"/>
      <c r="C137" s="75" t="n"/>
      <c r="D137" s="75" t="n"/>
      <c r="E137" s="75" t="n"/>
      <c r="F137" s="75" t="n"/>
      <c r="G137" s="75" t="n"/>
      <c r="H137" s="75" t="n"/>
      <c r="I137" s="75" t="n"/>
      <c r="J137" s="94" t="n"/>
      <c r="K137" s="94" t="n"/>
      <c r="L137" s="170" t="n"/>
      <c r="M137" s="94" t="n"/>
      <c r="N137" s="94" t="n"/>
      <c r="O137" s="94" t="n"/>
      <c r="P137" s="94" t="n"/>
      <c r="Q137" s="94" t="n"/>
      <c r="R137" s="94" t="n"/>
      <c r="S137" s="94" t="n"/>
      <c r="T137" s="94" t="n"/>
      <c r="U137" s="94" t="n"/>
      <c r="V137" s="94" t="n"/>
      <c r="W137" s="94" t="n"/>
      <c r="X137" s="94" t="n"/>
      <c r="Y137" s="171" t="n"/>
      <c r="Z137" s="94" t="n"/>
      <c r="AA137" s="129" t="n"/>
    </row>
    <row r="138" customFormat="1" s="1">
      <c r="B138" s="75" t="n"/>
      <c r="C138" s="75" t="n"/>
      <c r="D138" s="75" t="n"/>
      <c r="E138" s="75" t="n"/>
      <c r="F138" s="75" t="n"/>
      <c r="G138" s="75" t="n"/>
      <c r="H138" s="75" t="n"/>
      <c r="I138" s="75" t="n"/>
      <c r="J138" s="94" t="n"/>
      <c r="K138" s="94" t="n"/>
      <c r="L138" s="170" t="n"/>
      <c r="M138" s="94" t="n"/>
      <c r="N138" s="94" t="n"/>
      <c r="O138" s="94" t="n"/>
      <c r="P138" s="94" t="n"/>
      <c r="Q138" s="94" t="n"/>
      <c r="R138" s="94" t="n"/>
      <c r="S138" s="94" t="n"/>
      <c r="T138" s="94" t="n"/>
      <c r="U138" s="94" t="n"/>
      <c r="V138" s="94" t="n"/>
      <c r="W138" s="94" t="n"/>
      <c r="X138" s="94" t="n"/>
      <c r="Y138" s="171" t="n"/>
      <c r="Z138" s="94" t="n"/>
      <c r="AA138" s="129" t="n"/>
    </row>
    <row r="139" customFormat="1" s="1">
      <c r="B139" s="75" t="n"/>
      <c r="C139" s="75" t="n"/>
      <c r="D139" s="75" t="n"/>
      <c r="E139" s="75" t="n"/>
      <c r="F139" s="75" t="n"/>
      <c r="G139" s="75" t="n"/>
      <c r="H139" s="75" t="n"/>
      <c r="I139" s="75" t="n"/>
      <c r="J139" s="94" t="n"/>
      <c r="K139" s="94" t="n"/>
      <c r="L139" s="170" t="n"/>
      <c r="M139" s="94" t="n"/>
      <c r="N139" s="94" t="n"/>
      <c r="O139" s="94" t="n"/>
      <c r="P139" s="94" t="n"/>
      <c r="Q139" s="94" t="n"/>
      <c r="R139" s="94" t="n"/>
      <c r="S139" s="94" t="n"/>
      <c r="T139" s="94" t="n"/>
      <c r="U139" s="94" t="n"/>
      <c r="V139" s="94" t="n"/>
      <c r="W139" s="94" t="n"/>
      <c r="X139" s="94" t="n"/>
      <c r="Y139" s="171" t="n"/>
      <c r="Z139" s="94" t="n"/>
      <c r="AA139" s="129" t="n"/>
    </row>
    <row r="140" customFormat="1" s="1">
      <c r="B140" s="75" t="n"/>
      <c r="C140" s="75" t="n"/>
      <c r="D140" s="75" t="n"/>
      <c r="E140" s="75" t="n"/>
      <c r="F140" s="75" t="n"/>
      <c r="G140" s="75" t="n"/>
      <c r="H140" s="75" t="n"/>
      <c r="I140" s="75" t="n"/>
      <c r="J140" s="94" t="n"/>
      <c r="K140" s="94" t="n"/>
      <c r="L140" s="170" t="n"/>
      <c r="M140" s="94" t="n"/>
      <c r="N140" s="94" t="n"/>
      <c r="O140" s="94" t="n"/>
      <c r="P140" s="94" t="n"/>
      <c r="Q140" s="94" t="n"/>
      <c r="R140" s="94" t="n"/>
      <c r="S140" s="94" t="n"/>
      <c r="T140" s="94" t="n"/>
      <c r="U140" s="94" t="n"/>
      <c r="V140" s="94" t="n"/>
      <c r="W140" s="94" t="n"/>
      <c r="X140" s="94" t="n"/>
      <c r="Y140" s="171" t="n"/>
      <c r="Z140" s="94" t="n"/>
      <c r="AA140" s="129" t="n"/>
    </row>
    <row r="141" customFormat="1" s="1">
      <c r="B141" s="75" t="n"/>
      <c r="C141" s="75" t="n"/>
      <c r="D141" s="75" t="n"/>
      <c r="E141" s="75" t="n"/>
      <c r="F141" s="75" t="n"/>
      <c r="G141" s="75" t="n"/>
      <c r="H141" s="75" t="n"/>
      <c r="I141" s="75" t="n"/>
      <c r="J141" s="94" t="n"/>
      <c r="K141" s="94" t="n"/>
      <c r="L141" s="170" t="n"/>
      <c r="M141" s="94" t="n"/>
      <c r="N141" s="94" t="n"/>
      <c r="O141" s="94" t="n"/>
      <c r="P141" s="94" t="n"/>
      <c r="Q141" s="94" t="n"/>
      <c r="R141" s="94" t="n"/>
      <c r="S141" s="94" t="n"/>
      <c r="T141" s="94" t="n"/>
      <c r="U141" s="94" t="n"/>
      <c r="V141" s="94" t="n"/>
      <c r="W141" s="94" t="n"/>
      <c r="X141" s="94" t="n"/>
      <c r="Y141" s="171" t="n"/>
      <c r="Z141" s="94" t="n"/>
      <c r="AA141" s="129" t="n"/>
    </row>
    <row r="142" customFormat="1" s="1">
      <c r="B142" s="75" t="n"/>
      <c r="C142" s="75" t="n"/>
      <c r="D142" s="75" t="n"/>
      <c r="E142" s="75" t="n"/>
      <c r="F142" s="75" t="n"/>
      <c r="G142" s="75" t="n"/>
      <c r="H142" s="75" t="n"/>
      <c r="I142" s="75" t="n"/>
      <c r="J142" s="94" t="n"/>
      <c r="K142" s="94" t="n"/>
      <c r="L142" s="170" t="n"/>
      <c r="M142" s="94" t="n"/>
      <c r="N142" s="94" t="n"/>
      <c r="O142" s="94" t="n"/>
      <c r="P142" s="94" t="n"/>
      <c r="Q142" s="94" t="n"/>
      <c r="R142" s="94" t="n"/>
      <c r="S142" s="94" t="n"/>
      <c r="T142" s="94" t="n"/>
      <c r="U142" s="94" t="n"/>
      <c r="V142" s="94" t="n"/>
      <c r="W142" s="94" t="n"/>
      <c r="X142" s="94" t="n"/>
      <c r="Y142" s="171" t="n"/>
      <c r="Z142" s="94" t="n"/>
      <c r="AA142" s="129" t="n"/>
    </row>
    <row r="143" customFormat="1" s="1">
      <c r="B143" s="75" t="n"/>
      <c r="C143" s="75" t="n"/>
      <c r="D143" s="75" t="n"/>
      <c r="E143" s="75" t="n"/>
      <c r="F143" s="75" t="n"/>
      <c r="G143" s="75" t="n"/>
      <c r="H143" s="75" t="n"/>
      <c r="I143" s="75" t="n"/>
      <c r="J143" s="94" t="n"/>
      <c r="K143" s="94" t="n"/>
      <c r="L143" s="170" t="n"/>
      <c r="M143" s="94" t="n"/>
      <c r="N143" s="94" t="n"/>
      <c r="O143" s="94" t="n"/>
      <c r="P143" s="94" t="n"/>
      <c r="Q143" s="94" t="n"/>
      <c r="R143" s="94" t="n"/>
      <c r="S143" s="94" t="n"/>
      <c r="T143" s="94" t="n"/>
      <c r="U143" s="94" t="n"/>
      <c r="V143" s="94" t="n"/>
      <c r="W143" s="94" t="n"/>
      <c r="X143" s="94" t="n"/>
      <c r="Y143" s="171" t="n"/>
      <c r="Z143" s="94" t="n"/>
      <c r="AA143" s="129" t="n"/>
    </row>
    <row r="144" customFormat="1" s="1">
      <c r="B144" s="75" t="n"/>
      <c r="C144" s="75" t="n"/>
      <c r="D144" s="75" t="n"/>
      <c r="E144" s="75" t="n"/>
      <c r="F144" s="75" t="n"/>
      <c r="G144" s="75" t="n"/>
      <c r="H144" s="75" t="n"/>
      <c r="I144" s="75" t="n"/>
      <c r="J144" s="94" t="n"/>
      <c r="K144" s="94" t="n"/>
      <c r="L144" s="170" t="n"/>
      <c r="M144" s="94" t="n"/>
      <c r="N144" s="94" t="n"/>
      <c r="O144" s="94" t="n"/>
      <c r="P144" s="94" t="n"/>
      <c r="Q144" s="94" t="n"/>
      <c r="R144" s="94" t="n"/>
      <c r="S144" s="94" t="n"/>
      <c r="T144" s="94" t="n"/>
      <c r="U144" s="94" t="n"/>
      <c r="V144" s="94" t="n"/>
      <c r="W144" s="94" t="n"/>
      <c r="X144" s="94" t="n"/>
      <c r="Y144" s="171" t="n"/>
      <c r="Z144" s="94" t="n"/>
      <c r="AA144" s="129" t="n"/>
    </row>
    <row r="145" customFormat="1" s="1">
      <c r="B145" s="75" t="n"/>
      <c r="C145" s="75" t="n"/>
      <c r="D145" s="75" t="n"/>
      <c r="E145" s="75" t="n"/>
      <c r="F145" s="75" t="n"/>
      <c r="G145" s="75" t="n"/>
      <c r="H145" s="75" t="n"/>
      <c r="I145" s="75" t="n"/>
      <c r="J145" s="94" t="n"/>
      <c r="K145" s="94" t="n"/>
      <c r="L145" s="170" t="n"/>
      <c r="M145" s="94" t="n"/>
      <c r="N145" s="94" t="n"/>
      <c r="O145" s="94" t="n"/>
      <c r="P145" s="94" t="n"/>
      <c r="Q145" s="94" t="n"/>
      <c r="R145" s="94" t="n"/>
      <c r="S145" s="94" t="n"/>
      <c r="T145" s="94" t="n"/>
      <c r="U145" s="94" t="n"/>
      <c r="V145" s="94" t="n"/>
      <c r="W145" s="94" t="n"/>
      <c r="X145" s="94" t="n"/>
      <c r="Y145" s="171" t="n"/>
      <c r="Z145" s="94" t="n"/>
      <c r="AA145" s="129" t="n"/>
    </row>
    <row r="146" customFormat="1" s="1">
      <c r="B146" s="75" t="n"/>
      <c r="C146" s="75" t="n"/>
      <c r="D146" s="75" t="n"/>
      <c r="E146" s="75" t="n"/>
      <c r="F146" s="75" t="n"/>
      <c r="G146" s="75" t="n"/>
      <c r="H146" s="75" t="n"/>
      <c r="I146" s="75" t="n"/>
      <c r="J146" s="94" t="n"/>
      <c r="K146" s="94" t="n"/>
      <c r="L146" s="170" t="n"/>
      <c r="M146" s="94" t="n"/>
      <c r="N146" s="94" t="n"/>
      <c r="O146" s="94" t="n"/>
      <c r="P146" s="94" t="n"/>
      <c r="Q146" s="94" t="n"/>
      <c r="R146" s="94" t="n"/>
      <c r="S146" s="94" t="n"/>
      <c r="T146" s="94" t="n"/>
      <c r="U146" s="94" t="n"/>
      <c r="V146" s="94" t="n"/>
      <c r="W146" s="94" t="n"/>
      <c r="X146" s="94" t="n"/>
      <c r="Y146" s="171" t="n"/>
      <c r="Z146" s="94" t="n"/>
      <c r="AA146" s="129" t="n"/>
    </row>
    <row r="147" customFormat="1" s="1">
      <c r="B147" s="75" t="n"/>
      <c r="C147" s="75" t="n"/>
      <c r="D147" s="75" t="n"/>
      <c r="E147" s="75" t="n"/>
      <c r="F147" s="75" t="n"/>
      <c r="G147" s="75" t="n"/>
      <c r="H147" s="75" t="n"/>
      <c r="I147" s="75" t="n"/>
      <c r="J147" s="94" t="n"/>
      <c r="K147" s="94" t="n"/>
      <c r="L147" s="170" t="n"/>
      <c r="M147" s="94" t="n"/>
      <c r="N147" s="94" t="n"/>
      <c r="O147" s="94" t="n"/>
      <c r="P147" s="94" t="n"/>
      <c r="Q147" s="94" t="n"/>
      <c r="R147" s="94" t="n"/>
      <c r="S147" s="94" t="n"/>
      <c r="T147" s="94" t="n"/>
      <c r="U147" s="94" t="n"/>
      <c r="V147" s="94" t="n"/>
      <c r="W147" s="94" t="n"/>
      <c r="X147" s="94" t="n"/>
      <c r="Y147" s="171" t="n"/>
      <c r="Z147" s="94" t="n"/>
      <c r="AA147" s="129" t="n"/>
    </row>
    <row r="148" customFormat="1" s="1">
      <c r="B148" s="75" t="n"/>
      <c r="C148" s="75" t="n"/>
      <c r="D148" s="75" t="n"/>
      <c r="E148" s="75" t="n"/>
      <c r="F148" s="75" t="n"/>
      <c r="G148" s="75" t="n"/>
      <c r="H148" s="75" t="n"/>
      <c r="I148" s="75" t="n"/>
      <c r="J148" s="94" t="n"/>
      <c r="K148" s="94" t="n"/>
      <c r="L148" s="170" t="n"/>
      <c r="M148" s="94" t="n"/>
      <c r="N148" s="94" t="n"/>
      <c r="O148" s="94" t="n"/>
      <c r="P148" s="94" t="n"/>
      <c r="Q148" s="94" t="n"/>
      <c r="R148" s="94" t="n"/>
      <c r="S148" s="94" t="n"/>
      <c r="T148" s="94" t="n"/>
      <c r="U148" s="94" t="n"/>
      <c r="V148" s="94" t="n"/>
      <c r="W148" s="94" t="n"/>
      <c r="X148" s="94" t="n"/>
      <c r="Y148" s="171" t="n"/>
      <c r="Z148" s="94" t="n"/>
      <c r="AA148" s="129" t="n"/>
    </row>
    <row r="149" customFormat="1" s="1">
      <c r="B149" s="75" t="n"/>
      <c r="C149" s="75" t="n"/>
      <c r="D149" s="75" t="n"/>
      <c r="E149" s="75" t="n"/>
      <c r="F149" s="75" t="n"/>
      <c r="G149" s="75" t="n"/>
      <c r="H149" s="75" t="n"/>
      <c r="I149" s="75" t="n"/>
      <c r="J149" s="94" t="n"/>
      <c r="K149" s="94" t="n"/>
      <c r="L149" s="170" t="n"/>
      <c r="M149" s="94" t="n"/>
      <c r="N149" s="94" t="n"/>
      <c r="O149" s="94" t="n"/>
      <c r="P149" s="94" t="n"/>
      <c r="Q149" s="94" t="n"/>
      <c r="R149" s="94" t="n"/>
      <c r="S149" s="94" t="n"/>
      <c r="T149" s="94" t="n"/>
      <c r="U149" s="94" t="n"/>
      <c r="V149" s="94" t="n"/>
      <c r="W149" s="94" t="n"/>
      <c r="X149" s="94" t="n"/>
      <c r="Y149" s="171" t="n"/>
      <c r="Z149" s="94" t="n"/>
      <c r="AA149" s="129" t="n"/>
    </row>
    <row r="150" customFormat="1" s="1">
      <c r="B150" s="75" t="n"/>
      <c r="C150" s="75" t="n"/>
      <c r="D150" s="75" t="n"/>
      <c r="E150" s="75" t="n"/>
      <c r="F150" s="75" t="n"/>
      <c r="G150" s="75" t="n"/>
      <c r="H150" s="75" t="n"/>
      <c r="I150" s="75" t="n"/>
      <c r="J150" s="94" t="n"/>
      <c r="K150" s="94" t="n"/>
      <c r="L150" s="170" t="n"/>
      <c r="M150" s="94" t="n"/>
      <c r="N150" s="94" t="n"/>
      <c r="O150" s="94" t="n"/>
      <c r="P150" s="94" t="n"/>
      <c r="Q150" s="94" t="n"/>
      <c r="R150" s="94" t="n"/>
      <c r="S150" s="94" t="n"/>
      <c r="T150" s="94" t="n"/>
      <c r="U150" s="94" t="n"/>
      <c r="V150" s="94" t="n"/>
      <c r="W150" s="94" t="n"/>
      <c r="X150" s="94" t="n"/>
      <c r="Y150" s="171" t="n"/>
      <c r="Z150" s="94" t="n"/>
      <c r="AA150" s="129" t="n"/>
    </row>
    <row r="151" customFormat="1" s="1">
      <c r="B151" s="75" t="n"/>
      <c r="C151" s="75" t="n"/>
      <c r="D151" s="75" t="n"/>
      <c r="E151" s="75" t="n"/>
      <c r="F151" s="75" t="n"/>
      <c r="G151" s="75" t="n"/>
      <c r="H151" s="75" t="n"/>
      <c r="I151" s="75" t="n"/>
      <c r="J151" s="94" t="n"/>
      <c r="K151" s="94" t="n"/>
      <c r="L151" s="170" t="n"/>
      <c r="M151" s="94" t="n"/>
      <c r="N151" s="94" t="n"/>
      <c r="O151" s="94" t="n"/>
      <c r="P151" s="94" t="n"/>
      <c r="Q151" s="94" t="n"/>
      <c r="R151" s="94" t="n"/>
      <c r="S151" s="94" t="n"/>
      <c r="T151" s="94" t="n"/>
      <c r="U151" s="94" t="n"/>
      <c r="V151" s="94" t="n"/>
      <c r="W151" s="94" t="n"/>
      <c r="X151" s="94" t="n"/>
      <c r="Y151" s="171" t="n"/>
      <c r="Z151" s="94" t="n"/>
      <c r="AA151" s="129" t="n"/>
    </row>
    <row r="152" customFormat="1" s="1">
      <c r="B152" s="75" t="n"/>
      <c r="C152" s="75" t="n"/>
      <c r="D152" s="75" t="n"/>
      <c r="E152" s="75" t="n"/>
      <c r="F152" s="75" t="n"/>
      <c r="G152" s="75" t="n"/>
      <c r="H152" s="75" t="n"/>
      <c r="I152" s="75" t="n"/>
      <c r="J152" s="94" t="n"/>
      <c r="K152" s="94" t="n"/>
      <c r="L152" s="170" t="n"/>
      <c r="M152" s="94" t="n"/>
      <c r="N152" s="94" t="n"/>
      <c r="O152" s="94" t="n"/>
      <c r="P152" s="94" t="n"/>
      <c r="Q152" s="94" t="n"/>
      <c r="R152" s="94" t="n"/>
      <c r="S152" s="94" t="n"/>
      <c r="T152" s="94" t="n"/>
      <c r="U152" s="94" t="n"/>
      <c r="V152" s="94" t="n"/>
      <c r="W152" s="94" t="n"/>
      <c r="X152" s="94" t="n"/>
      <c r="Y152" s="171" t="n"/>
      <c r="Z152" s="94" t="n"/>
      <c r="AA152" s="129" t="n"/>
    </row>
    <row r="153" customFormat="1" s="1">
      <c r="B153" s="75" t="n"/>
      <c r="C153" s="75" t="n"/>
      <c r="D153" s="75" t="n"/>
      <c r="E153" s="75" t="n"/>
      <c r="F153" s="75" t="n"/>
      <c r="G153" s="75" t="n"/>
      <c r="H153" s="75" t="n"/>
      <c r="I153" s="75" t="n"/>
      <c r="J153" s="94" t="n"/>
      <c r="K153" s="94" t="n"/>
      <c r="L153" s="170" t="n"/>
      <c r="M153" s="94" t="n"/>
      <c r="N153" s="94" t="n"/>
      <c r="O153" s="94" t="n"/>
      <c r="P153" s="94" t="n"/>
      <c r="Q153" s="94" t="n"/>
      <c r="R153" s="94" t="n"/>
      <c r="S153" s="94" t="n"/>
      <c r="T153" s="94" t="n"/>
      <c r="U153" s="94" t="n"/>
      <c r="V153" s="94" t="n"/>
      <c r="W153" s="94" t="n"/>
      <c r="X153" s="94" t="n"/>
      <c r="Y153" s="171" t="n"/>
      <c r="Z153" s="94" t="n"/>
      <c r="AA153" s="129" t="n"/>
    </row>
    <row r="154" customFormat="1" s="1">
      <c r="B154" s="75" t="n"/>
      <c r="C154" s="75" t="n"/>
      <c r="D154" s="75" t="n"/>
      <c r="E154" s="75" t="n"/>
      <c r="F154" s="75" t="n"/>
      <c r="G154" s="75" t="n"/>
      <c r="H154" s="75" t="n"/>
      <c r="I154" s="75" t="n"/>
      <c r="J154" s="94" t="n"/>
      <c r="K154" s="94" t="n"/>
      <c r="L154" s="170" t="n"/>
      <c r="M154" s="94" t="n"/>
      <c r="N154" s="94" t="n"/>
      <c r="O154" s="94" t="n"/>
      <c r="P154" s="94" t="n"/>
      <c r="Q154" s="94" t="n"/>
      <c r="R154" s="94" t="n"/>
      <c r="S154" s="94" t="n"/>
      <c r="T154" s="94" t="n"/>
      <c r="U154" s="94" t="n"/>
      <c r="V154" s="94" t="n"/>
      <c r="W154" s="94" t="n"/>
      <c r="X154" s="94" t="n"/>
      <c r="Y154" s="171" t="n"/>
      <c r="Z154" s="94" t="n"/>
      <c r="AA154" s="129" t="n"/>
    </row>
    <row r="155" customFormat="1" s="1">
      <c r="B155" s="75" t="n"/>
      <c r="C155" s="75" t="n"/>
      <c r="D155" s="75" t="n"/>
      <c r="E155" s="75" t="n"/>
      <c r="F155" s="75" t="n"/>
      <c r="G155" s="75" t="n"/>
      <c r="H155" s="75" t="n"/>
      <c r="I155" s="75" t="n"/>
      <c r="J155" s="94" t="n"/>
      <c r="K155" s="94" t="n"/>
      <c r="L155" s="170" t="n"/>
      <c r="M155" s="94" t="n"/>
      <c r="N155" s="94" t="n"/>
      <c r="O155" s="94" t="n"/>
      <c r="P155" s="94" t="n"/>
      <c r="Q155" s="94" t="n"/>
      <c r="R155" s="94" t="n"/>
      <c r="S155" s="94" t="n"/>
      <c r="T155" s="94" t="n"/>
      <c r="U155" s="94" t="n"/>
      <c r="V155" s="94" t="n"/>
      <c r="W155" s="94" t="n"/>
      <c r="X155" s="94" t="n"/>
      <c r="Y155" s="171" t="n"/>
      <c r="Z155" s="94" t="n"/>
      <c r="AA155" s="129" t="n"/>
    </row>
    <row r="156" customFormat="1" s="1">
      <c r="B156" s="75" t="n"/>
      <c r="C156" s="75" t="n"/>
      <c r="D156" s="75" t="n"/>
      <c r="E156" s="75" t="n"/>
      <c r="F156" s="75" t="n"/>
      <c r="G156" s="75" t="n"/>
      <c r="H156" s="75" t="n"/>
      <c r="I156" s="75" t="n"/>
      <c r="J156" s="94" t="n"/>
      <c r="K156" s="94" t="n"/>
      <c r="L156" s="170" t="n"/>
      <c r="M156" s="94" t="n"/>
      <c r="N156" s="94" t="n"/>
      <c r="O156" s="94" t="n"/>
      <c r="P156" s="94" t="n"/>
      <c r="Q156" s="94" t="n"/>
      <c r="R156" s="94" t="n"/>
      <c r="S156" s="94" t="n"/>
      <c r="T156" s="94" t="n"/>
      <c r="U156" s="94" t="n"/>
      <c r="V156" s="94" t="n"/>
      <c r="W156" s="94" t="n"/>
      <c r="X156" s="94" t="n"/>
      <c r="Y156" s="171" t="n"/>
      <c r="Z156" s="94" t="n"/>
      <c r="AA156" s="129" t="n"/>
    </row>
    <row r="157" customFormat="1" s="1">
      <c r="B157" s="75" t="n"/>
      <c r="C157" s="75" t="n"/>
      <c r="D157" s="75" t="n"/>
      <c r="E157" s="75" t="n"/>
      <c r="F157" s="75" t="n"/>
      <c r="G157" s="75" t="n"/>
      <c r="H157" s="75" t="n"/>
      <c r="I157" s="75" t="n"/>
      <c r="J157" s="94" t="n"/>
      <c r="K157" s="94" t="n"/>
      <c r="L157" s="170" t="n"/>
      <c r="M157" s="94" t="n"/>
      <c r="N157" s="94" t="n"/>
      <c r="O157" s="94" t="n"/>
      <c r="P157" s="94" t="n"/>
      <c r="Q157" s="94" t="n"/>
      <c r="R157" s="94" t="n"/>
      <c r="S157" s="94" t="n"/>
      <c r="T157" s="94" t="n"/>
      <c r="U157" s="94" t="n"/>
      <c r="V157" s="94" t="n"/>
      <c r="W157" s="94" t="n"/>
      <c r="X157" s="94" t="n"/>
      <c r="Y157" s="171" t="n"/>
      <c r="Z157" s="94" t="n"/>
      <c r="AA157" s="129" t="n"/>
    </row>
    <row r="158" customFormat="1" s="1">
      <c r="B158" s="75" t="n"/>
      <c r="C158" s="75" t="n"/>
      <c r="D158" s="75" t="n"/>
      <c r="E158" s="75" t="n"/>
      <c r="F158" s="75" t="n"/>
      <c r="G158" s="75" t="n"/>
      <c r="H158" s="75" t="n"/>
      <c r="I158" s="75" t="n"/>
      <c r="J158" s="94" t="n"/>
      <c r="K158" s="94" t="n"/>
      <c r="L158" s="170" t="n"/>
      <c r="M158" s="94" t="n"/>
      <c r="N158" s="94" t="n"/>
      <c r="O158" s="94" t="n"/>
      <c r="P158" s="94" t="n"/>
      <c r="Q158" s="94" t="n"/>
      <c r="R158" s="94" t="n"/>
      <c r="S158" s="94" t="n"/>
      <c r="T158" s="94" t="n"/>
      <c r="U158" s="94" t="n"/>
      <c r="V158" s="94" t="n"/>
      <c r="W158" s="94" t="n"/>
      <c r="X158" s="94" t="n"/>
      <c r="Y158" s="171" t="n"/>
      <c r="Z158" s="94" t="n"/>
      <c r="AA158" s="129" t="n"/>
    </row>
    <row r="159" customFormat="1" s="1">
      <c r="B159" s="75" t="n"/>
      <c r="C159" s="75" t="n"/>
      <c r="D159" s="75" t="n"/>
      <c r="E159" s="75" t="n"/>
      <c r="F159" s="75" t="n"/>
      <c r="G159" s="75" t="n"/>
      <c r="H159" s="75" t="n"/>
      <c r="I159" s="75" t="n"/>
      <c r="J159" s="94" t="n"/>
      <c r="K159" s="94" t="n"/>
      <c r="L159" s="170" t="n"/>
      <c r="M159" s="94" t="n"/>
      <c r="N159" s="94" t="n"/>
      <c r="O159" s="94" t="n"/>
      <c r="P159" s="94" t="n"/>
      <c r="Q159" s="94" t="n"/>
      <c r="R159" s="94" t="n"/>
      <c r="S159" s="94" t="n"/>
      <c r="T159" s="94" t="n"/>
      <c r="U159" s="94" t="n"/>
      <c r="V159" s="94" t="n"/>
      <c r="W159" s="94" t="n"/>
      <c r="X159" s="94" t="n"/>
      <c r="Y159" s="171" t="n"/>
      <c r="Z159" s="94" t="n"/>
      <c r="AA159" s="129" t="n"/>
    </row>
    <row r="160" customFormat="1" s="1">
      <c r="B160" s="75" t="n"/>
      <c r="C160" s="75" t="n"/>
      <c r="D160" s="75" t="n"/>
      <c r="E160" s="75" t="n"/>
      <c r="F160" s="75" t="n"/>
      <c r="G160" s="75" t="n"/>
      <c r="H160" s="75" t="n"/>
      <c r="I160" s="75" t="n"/>
      <c r="J160" s="94" t="n"/>
      <c r="K160" s="94" t="n"/>
      <c r="L160" s="170" t="n"/>
      <c r="M160" s="94" t="n"/>
      <c r="N160" s="94" t="n"/>
      <c r="O160" s="94" t="n"/>
      <c r="P160" s="94" t="n"/>
      <c r="Q160" s="94" t="n"/>
      <c r="R160" s="94" t="n"/>
      <c r="S160" s="94" t="n"/>
      <c r="T160" s="94" t="n"/>
      <c r="U160" s="94" t="n"/>
      <c r="V160" s="94" t="n"/>
      <c r="W160" s="94" t="n"/>
      <c r="X160" s="94" t="n"/>
      <c r="Y160" s="171" t="n"/>
      <c r="Z160" s="94" t="n"/>
      <c r="AA160" s="129" t="n"/>
    </row>
    <row r="161" customFormat="1" s="1">
      <c r="B161" s="75" t="n"/>
      <c r="C161" s="75" t="n"/>
      <c r="D161" s="75" t="n"/>
      <c r="E161" s="75" t="n"/>
      <c r="F161" s="75" t="n"/>
      <c r="G161" s="75" t="n"/>
      <c r="H161" s="75" t="n"/>
      <c r="I161" s="75" t="n"/>
      <c r="J161" s="94" t="n"/>
      <c r="K161" s="94" t="n"/>
      <c r="L161" s="170" t="n"/>
      <c r="M161" s="94" t="n"/>
      <c r="N161" s="94" t="n"/>
      <c r="O161" s="94" t="n"/>
      <c r="P161" s="94" t="n"/>
      <c r="Q161" s="94" t="n"/>
      <c r="R161" s="94" t="n"/>
      <c r="S161" s="94" t="n"/>
      <c r="T161" s="94" t="n"/>
      <c r="U161" s="94" t="n"/>
      <c r="V161" s="94" t="n"/>
      <c r="W161" s="94" t="n"/>
      <c r="X161" s="94" t="n"/>
      <c r="Y161" s="171" t="n"/>
      <c r="Z161" s="94" t="n"/>
      <c r="AA161" s="129" t="n"/>
    </row>
    <row r="162" customFormat="1" s="1">
      <c r="B162" s="75" t="n"/>
      <c r="C162" s="75" t="n"/>
      <c r="D162" s="75" t="n"/>
      <c r="E162" s="75" t="n"/>
      <c r="F162" s="75" t="n"/>
      <c r="G162" s="75" t="n"/>
      <c r="H162" s="75" t="n"/>
      <c r="I162" s="75" t="n"/>
      <c r="J162" s="94" t="n"/>
      <c r="K162" s="94" t="n"/>
      <c r="L162" s="170" t="n"/>
      <c r="M162" s="94" t="n"/>
      <c r="N162" s="94" t="n"/>
      <c r="O162" s="94" t="n"/>
      <c r="P162" s="94" t="n"/>
      <c r="Q162" s="94" t="n"/>
      <c r="R162" s="94" t="n"/>
      <c r="S162" s="94" t="n"/>
      <c r="T162" s="94" t="n"/>
      <c r="U162" s="94" t="n"/>
      <c r="V162" s="94" t="n"/>
      <c r="W162" s="94" t="n"/>
      <c r="X162" s="94" t="n"/>
      <c r="Y162" s="171" t="n"/>
      <c r="Z162" s="94" t="n"/>
      <c r="AA162" s="129" t="n"/>
    </row>
    <row r="163" customFormat="1" s="1">
      <c r="B163" s="75" t="n"/>
      <c r="C163" s="75" t="n"/>
      <c r="D163" s="75" t="n"/>
      <c r="E163" s="75" t="n"/>
      <c r="F163" s="75" t="n"/>
      <c r="G163" s="75" t="n"/>
      <c r="H163" s="75" t="n"/>
      <c r="I163" s="75" t="n"/>
      <c r="J163" s="94" t="n"/>
      <c r="K163" s="94" t="n"/>
      <c r="L163" s="170" t="n"/>
      <c r="M163" s="94" t="n"/>
      <c r="N163" s="94" t="n"/>
      <c r="O163" s="94" t="n"/>
      <c r="P163" s="94" t="n"/>
      <c r="Q163" s="94" t="n"/>
      <c r="R163" s="94" t="n"/>
      <c r="S163" s="94" t="n"/>
      <c r="T163" s="94" t="n"/>
      <c r="U163" s="94" t="n"/>
      <c r="V163" s="94" t="n"/>
      <c r="W163" s="94" t="n"/>
      <c r="X163" s="94" t="n"/>
      <c r="Y163" s="171" t="n"/>
      <c r="Z163" s="94" t="n"/>
      <c r="AA163" s="129" t="n"/>
    </row>
    <row r="164" customFormat="1" s="1">
      <c r="B164" s="75" t="n"/>
      <c r="C164" s="75" t="n"/>
      <c r="D164" s="75" t="n"/>
      <c r="E164" s="75" t="n"/>
      <c r="F164" s="75" t="n"/>
      <c r="G164" s="75" t="n"/>
      <c r="H164" s="75" t="n"/>
      <c r="I164" s="75" t="n"/>
      <c r="J164" s="94" t="n"/>
      <c r="K164" s="94" t="n"/>
      <c r="L164" s="170" t="n"/>
      <c r="M164" s="94" t="n"/>
      <c r="N164" s="94" t="n"/>
      <c r="O164" s="94" t="n"/>
      <c r="P164" s="94" t="n"/>
      <c r="Q164" s="94" t="n"/>
      <c r="R164" s="94" t="n"/>
      <c r="S164" s="94" t="n"/>
      <c r="T164" s="94" t="n"/>
      <c r="U164" s="94" t="n"/>
      <c r="V164" s="94" t="n"/>
      <c r="W164" s="94" t="n"/>
      <c r="X164" s="94" t="n"/>
      <c r="Y164" s="171" t="n"/>
      <c r="Z164" s="94" t="n"/>
      <c r="AA164" s="129" t="n"/>
    </row>
    <row r="165" customFormat="1" s="1">
      <c r="B165" s="75" t="n"/>
      <c r="C165" s="75" t="n"/>
      <c r="D165" s="75" t="n"/>
      <c r="E165" s="75" t="n"/>
      <c r="F165" s="75" t="n"/>
      <c r="G165" s="75" t="n"/>
      <c r="H165" s="75" t="n"/>
      <c r="I165" s="75" t="n"/>
      <c r="J165" s="94" t="n"/>
      <c r="K165" s="94" t="n"/>
      <c r="L165" s="170" t="n"/>
      <c r="M165" s="94" t="n"/>
      <c r="N165" s="94" t="n"/>
      <c r="O165" s="94" t="n"/>
      <c r="P165" s="94" t="n"/>
      <c r="Q165" s="94" t="n"/>
      <c r="R165" s="94" t="n"/>
      <c r="S165" s="94" t="n"/>
      <c r="T165" s="94" t="n"/>
      <c r="U165" s="94" t="n"/>
      <c r="V165" s="94" t="n"/>
      <c r="W165" s="94" t="n"/>
      <c r="X165" s="94" t="n"/>
      <c r="Y165" s="171" t="n"/>
      <c r="Z165" s="94" t="n"/>
      <c r="AA165" s="129" t="n"/>
    </row>
    <row r="166" customFormat="1" s="1">
      <c r="B166" s="75" t="n"/>
      <c r="C166" s="75" t="n"/>
      <c r="D166" s="75" t="n"/>
      <c r="E166" s="75" t="n"/>
      <c r="F166" s="75" t="n"/>
      <c r="G166" s="75" t="n"/>
      <c r="H166" s="75" t="n"/>
      <c r="I166" s="75" t="n"/>
      <c r="J166" s="94" t="n"/>
      <c r="K166" s="94" t="n"/>
      <c r="L166" s="170" t="n"/>
      <c r="M166" s="94" t="n"/>
      <c r="N166" s="94" t="n"/>
      <c r="O166" s="94" t="n"/>
      <c r="P166" s="94" t="n"/>
      <c r="Q166" s="94" t="n"/>
      <c r="R166" s="94" t="n"/>
      <c r="S166" s="94" t="n"/>
      <c r="T166" s="94" t="n"/>
      <c r="U166" s="94" t="n"/>
      <c r="V166" s="94" t="n"/>
      <c r="W166" s="94" t="n"/>
      <c r="X166" s="94" t="n"/>
      <c r="Y166" s="171" t="n"/>
      <c r="Z166" s="94" t="n"/>
      <c r="AA166" s="129" t="n"/>
    </row>
  </sheetData>
  <mergeCells count="4">
    <mergeCell ref="A1:AA1"/>
    <mergeCell ref="A3:T3"/>
    <mergeCell ref="A2:T2"/>
    <mergeCell ref="V2:X2"/>
  </mergeCells>
  <pageMargins left="0.699305555555556" right="0.699305555555556" top="0.75" bottom="0.75" header="0.3" footer="0.3"/>
  <pageSetup orientation="portrait" paperSize="9" horizontalDpi="200" verticalDpi="300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4"/>
  <sheetViews>
    <sheetView showGridLines="0" tabSelected="1" workbookViewId="0">
      <selection activeCell="I5" sqref="I5"/>
    </sheetView>
  </sheetViews>
  <sheetFormatPr baseColWidth="8" defaultColWidth="9" defaultRowHeight="14.4"/>
  <cols>
    <col width="6" customWidth="1" style="2" min="1" max="1"/>
    <col width="19.1111111111111" customWidth="1" style="2" min="2" max="2"/>
    <col width="17.2222222222222" customWidth="1" style="2" min="3" max="3"/>
    <col width="12.1111111111111" customWidth="1" style="2" min="4" max="4"/>
    <col width="16.5555555555556" customWidth="1" style="2" min="5" max="5"/>
    <col width="3.11111111111111" customWidth="1" style="2" min="6" max="6"/>
    <col width="19.2222222222222" customWidth="1" style="2" min="7" max="7"/>
    <col width="15.5555555555556" customWidth="1" style="140" min="8" max="8"/>
    <col width="6.88888888888889" customWidth="1" style="140" min="9" max="9"/>
    <col width="6.55555555555556" customWidth="1" style="140" min="10" max="10"/>
  </cols>
  <sheetData>
    <row r="1" ht="58" customHeight="1" s="140">
      <c r="A1" s="3" t="n"/>
    </row>
    <row r="2" ht="35.25" customHeight="1" s="140">
      <c r="A2" s="37" t="inlineStr">
        <is>
          <t xml:space="preserve">公司总体薪酬结构分析 </t>
        </is>
      </c>
      <c r="J2" s="36" t="inlineStr">
        <is>
          <t>版权所有：                                                                  北京未名潮管理顾问公司</t>
        </is>
      </c>
    </row>
    <row r="3" ht="62" customFormat="1" customHeight="1" s="1">
      <c r="A3" s="38" t="inlineStr">
        <is>
          <t>说明：本表格数据及图表依据薪酬基础数据表自动生成。使用方法：在薪酬成本结构项目所在列填入项目名称（要求与基础数据表一致）即可，其他数据为全自动生成，无需录入数据。如果行数不够，建议在7-14行之间插入行（确保图表数据范围有效），然后选中上方带函数单元格向下拖动复制，为新单元格设置函数公式。</t>
        </is>
      </c>
    </row>
    <row r="4" ht="5" customFormat="1" customHeight="1" s="1">
      <c r="A4" s="39" t="n"/>
      <c r="B4" s="39" t="n"/>
      <c r="C4" s="39" t="n"/>
      <c r="D4" s="39" t="n"/>
      <c r="E4" s="39" t="n"/>
      <c r="F4" s="39" t="n"/>
      <c r="G4" s="39" t="n"/>
      <c r="H4" s="39" t="n"/>
    </row>
    <row r="5" ht="27" customFormat="1" customHeight="1" s="1">
      <c r="A5" s="40" t="inlineStr">
        <is>
          <t>序号</t>
        </is>
      </c>
      <c r="B5" s="40" t="inlineStr">
        <is>
          <t>薪酬成本结构项目</t>
        </is>
      </c>
      <c r="C5" s="40" t="inlineStr">
        <is>
          <t>税前薪酬成本额</t>
        </is>
      </c>
      <c r="D5" s="40" t="inlineStr">
        <is>
          <t>占比</t>
        </is>
      </c>
      <c r="E5" s="40" t="inlineStr">
        <is>
          <t>人均薪酬成本</t>
        </is>
      </c>
      <c r="F5" s="120" t="n"/>
      <c r="G5" s="40" t="inlineStr">
        <is>
          <t>公司总人数</t>
        </is>
      </c>
      <c r="H5" s="172">
        <f>COUNTA(薪酬数据表!$C$5:$C$5000)</f>
        <v/>
      </c>
    </row>
    <row r="6" ht="27" customFormat="1" customHeight="1" s="1">
      <c r="A6" s="12" t="n"/>
      <c r="B6" s="13" t="inlineStr">
        <is>
          <t>合计</t>
        </is>
      </c>
      <c r="C6" s="173">
        <f>SUM(C7:C4926)</f>
        <v/>
      </c>
      <c r="D6" s="44">
        <f>C6/$C$6</f>
        <v/>
      </c>
      <c r="E6" s="173">
        <f>C6/$H$5</f>
        <v/>
      </c>
    </row>
    <row r="7" ht="24" customHeight="1" s="140">
      <c r="A7" s="174" t="n">
        <v>1</v>
      </c>
      <c r="B7" s="175" t="inlineStr">
        <is>
          <t>基本工资</t>
        </is>
      </c>
      <c r="C7" s="176">
        <f>SUMPRODUCT((薪酬数据表!$J$4:$Z$4=$B7)*薪酬数据表!$J$5:$Z$5000)</f>
        <v/>
      </c>
      <c r="D7" s="47">
        <f>C7/$C$6</f>
        <v/>
      </c>
      <c r="E7" s="175">
        <f>C7/$H$5</f>
        <v/>
      </c>
      <c r="G7" s="177" t="inlineStr">
        <is>
          <t>考勤扣款</t>
        </is>
      </c>
      <c r="H7" s="178">
        <f>SUMPRODUCT((薪酬数据表!$J$4:$Z$4=$G7)*薪酬数据表!$J$5:$Z$5000)</f>
        <v/>
      </c>
    </row>
    <row r="8" ht="24" customHeight="1" s="140">
      <c r="A8" s="179" t="n">
        <v>2</v>
      </c>
      <c r="B8" s="180" t="inlineStr">
        <is>
          <t>绩效工资</t>
        </is>
      </c>
      <c r="C8" s="181">
        <f>SUMPRODUCT((薪酬数据表!$J$4:$Z$4=$B8)*薪酬数据表!$J$5:$Z$5000)</f>
        <v/>
      </c>
      <c r="D8" s="51">
        <f>C8/$C$6</f>
        <v/>
      </c>
      <c r="E8" s="180">
        <f>C8/$H$5</f>
        <v/>
      </c>
      <c r="G8" s="177" t="inlineStr">
        <is>
          <t>其他应扣</t>
        </is>
      </c>
      <c r="H8" s="178">
        <f>SUMPRODUCT((薪酬数据表!$J$4:$Z$4=$G8)*薪酬数据表!$J$5:$Z$5000)</f>
        <v/>
      </c>
    </row>
    <row r="9" ht="24" customHeight="1" s="140">
      <c r="A9" s="174" t="n">
        <v>3</v>
      </c>
      <c r="B9" s="175" t="inlineStr">
        <is>
          <t>固定补贴</t>
        </is>
      </c>
      <c r="C9" s="176">
        <f>SUMPRODUCT((薪酬数据表!$J$4:$Z$4=$B9)*薪酬数据表!$J$5:$Z$5000)</f>
        <v/>
      </c>
      <c r="D9" s="47">
        <f>C9/$C$6</f>
        <v/>
      </c>
      <c r="E9" s="175">
        <f>C9/$H$5</f>
        <v/>
      </c>
      <c r="G9" s="177" t="inlineStr">
        <is>
          <t>个人所得税</t>
        </is>
      </c>
      <c r="H9" s="178">
        <f>SUMPRODUCT((薪酬数据表!$J$4:$Z$4=$G9)*薪酬数据表!$J$5:$Z$5000)</f>
        <v/>
      </c>
    </row>
    <row r="10" ht="24" customHeight="1" s="140">
      <c r="A10" s="179" t="n">
        <v>4</v>
      </c>
      <c r="B10" s="180" t="inlineStr">
        <is>
          <t>加班费</t>
        </is>
      </c>
      <c r="C10" s="181">
        <f>SUMPRODUCT((薪酬数据表!$J$4:$Z$4=$B10)*薪酬数据表!$J$5:$Z$5000)</f>
        <v/>
      </c>
      <c r="D10" s="51">
        <f>C10/$C$6</f>
        <v/>
      </c>
      <c r="E10" s="180">
        <f>C10/$H$5</f>
        <v/>
      </c>
    </row>
    <row r="11" ht="24" customHeight="1" s="140">
      <c r="A11" s="174" t="n">
        <v>5</v>
      </c>
      <c r="B11" s="175" t="inlineStr">
        <is>
          <t>奖金/提成</t>
        </is>
      </c>
      <c r="C11" s="176">
        <f>SUMPRODUCT((薪酬数据表!$J$4:$Z$4=$B11)*薪酬数据表!$J$5:$Z$5000)</f>
        <v/>
      </c>
      <c r="D11" s="47">
        <f>C11/$C$6</f>
        <v/>
      </c>
      <c r="E11" s="175">
        <f>C11/$H$5</f>
        <v/>
      </c>
      <c r="G11" s="182" t="inlineStr">
        <is>
          <t>税后实发工资总额</t>
        </is>
      </c>
      <c r="H11" s="183">
        <f>SUM(薪酬数据表!$Z$5:$Z$5000)</f>
        <v/>
      </c>
    </row>
    <row r="12" ht="24" customHeight="1" s="140">
      <c r="A12" s="179" t="n">
        <v>6</v>
      </c>
      <c r="B12" s="180" t="inlineStr">
        <is>
          <t>社保（公司部分）</t>
        </is>
      </c>
      <c r="C12" s="181">
        <f>SUMPRODUCT((薪酬数据表!$J$4:$Z$4=$B12)*薪酬数据表!$J$5:$Z$5000)</f>
        <v/>
      </c>
      <c r="D12" s="51">
        <f>C12/$C$6</f>
        <v/>
      </c>
      <c r="E12" s="180">
        <f>C12/$H$5</f>
        <v/>
      </c>
      <c r="G12" s="182" t="inlineStr">
        <is>
          <t>税后人均实发工资</t>
        </is>
      </c>
      <c r="H12" s="184">
        <f>H11/H5</f>
        <v/>
      </c>
    </row>
    <row r="13" ht="24" customHeight="1" s="140">
      <c r="A13" s="174" t="n">
        <v>7</v>
      </c>
      <c r="B13" s="175" t="inlineStr">
        <is>
          <t>公积金（公司部分）</t>
        </is>
      </c>
      <c r="C13" s="176">
        <f>SUMPRODUCT((薪酬数据表!$J$4:$Z$4=$B13)*薪酬数据表!$J$5:$Z$5000)</f>
        <v/>
      </c>
      <c r="D13" s="47">
        <f>C13/$C$6</f>
        <v/>
      </c>
      <c r="E13" s="175">
        <f>C13/$H$5</f>
        <v/>
      </c>
    </row>
    <row r="14" ht="24" customHeight="1" s="140">
      <c r="A14" s="179" t="n">
        <v>8</v>
      </c>
      <c r="B14" s="180" t="inlineStr">
        <is>
          <t>其它补贴</t>
        </is>
      </c>
      <c r="C14" s="181">
        <f>SUMPRODUCT((薪酬数据表!$J$4:$Z$4=$B14)*薪酬数据表!$J$5:$Z$5000)</f>
        <v/>
      </c>
      <c r="D14" s="51">
        <f>C14/$C$6</f>
        <v/>
      </c>
      <c r="E14" s="180">
        <f>C14/$H$5</f>
        <v/>
      </c>
      <c r="G14" s="55" t="n"/>
    </row>
  </sheetData>
  <mergeCells count="4">
    <mergeCell ref="A2:H2"/>
    <mergeCell ref="A3:H3"/>
    <mergeCell ref="J2:L2"/>
    <mergeCell ref="A1:H1"/>
  </mergeCells>
  <pageMargins left="0.75" right="0.75" top="1" bottom="1" header="0.511805555555556" footer="0.511805555555556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S16"/>
  <sheetViews>
    <sheetView showGridLines="0" workbookViewId="0">
      <selection activeCell="A1" sqref="A1:O1"/>
    </sheetView>
  </sheetViews>
  <sheetFormatPr baseColWidth="8" defaultColWidth="9" defaultRowHeight="14.4"/>
  <cols>
    <col width="6" customWidth="1" style="2" min="1" max="1"/>
    <col width="11.8888888888889" customWidth="1" style="2" min="2" max="2"/>
    <col width="8" customWidth="1" style="2" min="3" max="3"/>
    <col width="9.33333333333333" customWidth="1" style="2" min="4" max="4"/>
    <col width="10.3333333333333" customWidth="1" style="2" min="5" max="5"/>
    <col width="11.1111111111111" customWidth="1" style="2" min="6" max="6"/>
    <col width="9.111111111111111" customWidth="1" style="2" min="7" max="7"/>
    <col width="11.2222222222222" customWidth="1" style="2" min="8" max="8"/>
    <col width="9.66666666666667" customWidth="1" style="2" min="9" max="9"/>
    <col width="10.3333333333333" customWidth="1" style="2" min="10" max="10"/>
    <col width="8.444444444444439" customWidth="1" style="2" min="11" max="11"/>
    <col width="10.6666666666667" customWidth="1" style="2" min="12" max="12"/>
    <col width="9" customWidth="1" style="2" min="13" max="13"/>
    <col width="14.3333333333333" customWidth="1" style="2" min="14" max="14"/>
    <col width="11.3333333333333" customWidth="1" style="2" min="15" max="15"/>
    <col width="4.11111111111111" customWidth="1" style="140" min="16" max="16"/>
  </cols>
  <sheetData>
    <row r="1" ht="60" customHeight="1" s="140">
      <c r="A1" s="3" t="n"/>
    </row>
    <row r="2" ht="35.25" customHeight="1" s="140">
      <c r="A2" s="37" t="inlineStr">
        <is>
          <t xml:space="preserve">部门薪酬结构统计分析 </t>
        </is>
      </c>
      <c r="Q2" s="36" t="inlineStr">
        <is>
          <t>版权所有：                                                                  北京未名潮管理顾问公司</t>
        </is>
      </c>
    </row>
    <row r="3" ht="46" customFormat="1" customHeight="1" s="1">
      <c r="A3" s="38" t="inlineStr">
        <is>
          <t>说明：本表格数据及图表依据薪酬基础数据表自动生成。使用方法：在部门所在列填入部门名称即可，其他数据为全自动生成，无需录入数据。目前只列出了6个部门，其他单元格为预留单元格。如果行数不够，建议在7-16之间插入行（确保图表数据范围有效），然后选中上方带函数单元格向下拖动复制，为新单元格设置函数公式。</t>
        </is>
      </c>
    </row>
    <row r="4" ht="20" customFormat="1" customHeight="1" s="1">
      <c r="A4" s="6" t="n"/>
      <c r="B4" s="6" t="n"/>
      <c r="C4" s="6" t="n"/>
      <c r="D4" s="7" t="inlineStr">
        <is>
          <t>（税前）薪酬成本结构</t>
        </is>
      </c>
      <c r="E4" s="185" t="n"/>
      <c r="F4" s="185" t="n"/>
      <c r="G4" s="185" t="n"/>
      <c r="H4" s="185" t="n"/>
      <c r="I4" s="185" t="n"/>
      <c r="J4" s="185" t="n"/>
      <c r="K4" s="186" t="n"/>
      <c r="L4" s="22" t="inlineStr">
        <is>
          <t>税前薪酬成本总额</t>
        </is>
      </c>
      <c r="M4" s="22" t="inlineStr">
        <is>
          <t>人均薪酬成本</t>
        </is>
      </c>
      <c r="N4" s="23" t="inlineStr">
        <is>
          <t>税后实发工资总额（包括扣除应扣款、代缴、个税等）</t>
        </is>
      </c>
      <c r="O4" s="24" t="inlineStr">
        <is>
          <t>人均税后实发薪资</t>
        </is>
      </c>
    </row>
    <row r="5" ht="27" customFormat="1" customHeight="1" s="1">
      <c r="A5" s="8" t="inlineStr">
        <is>
          <t>序号</t>
        </is>
      </c>
      <c r="B5" s="8" t="inlineStr">
        <is>
          <t>部门</t>
        </is>
      </c>
      <c r="C5" s="8" t="inlineStr">
        <is>
          <t>人数</t>
        </is>
      </c>
      <c r="D5" s="9" t="inlineStr">
        <is>
          <t>基本工资</t>
        </is>
      </c>
      <c r="E5" s="9" t="inlineStr">
        <is>
          <t>绩效工资</t>
        </is>
      </c>
      <c r="F5" s="9" t="inlineStr">
        <is>
          <t>固定补贴</t>
        </is>
      </c>
      <c r="G5" s="10" t="inlineStr">
        <is>
          <t>加班费</t>
        </is>
      </c>
      <c r="H5" s="11" t="inlineStr">
        <is>
          <t>奖金/提成</t>
        </is>
      </c>
      <c r="I5" s="25" t="inlineStr">
        <is>
          <t>社保（公司部分）</t>
        </is>
      </c>
      <c r="J5" s="25" t="inlineStr">
        <is>
          <t>公积金（公司部分）</t>
        </is>
      </c>
      <c r="K5" s="11" t="inlineStr">
        <is>
          <t>其它补贴</t>
        </is>
      </c>
      <c r="L5" s="187" t="n"/>
      <c r="M5" s="187" t="n"/>
      <c r="N5" s="187" t="n"/>
      <c r="O5" s="187" t="n"/>
    </row>
    <row r="6" ht="27" customFormat="1" customHeight="1" s="1">
      <c r="A6" s="12" t="n"/>
      <c r="B6" s="13" t="inlineStr">
        <is>
          <t>合计</t>
        </is>
      </c>
      <c r="C6" s="14">
        <f>SUM(C7:C5000)</f>
        <v/>
      </c>
      <c r="D6" s="188">
        <f>SUM(D7:D5000)</f>
        <v/>
      </c>
      <c r="E6" s="188">
        <f>SUM(E7:E5000)</f>
        <v/>
      </c>
      <c r="F6" s="188">
        <f>SUM(F7:F5000)</f>
        <v/>
      </c>
      <c r="G6" s="188">
        <f>SUM(G7:G5000)</f>
        <v/>
      </c>
      <c r="H6" s="188">
        <f>SUM(H7:H5000)</f>
        <v/>
      </c>
      <c r="I6" s="188">
        <f>SUM(I7:I5000)</f>
        <v/>
      </c>
      <c r="J6" s="188">
        <f>SUM(J7:J5000)</f>
        <v/>
      </c>
      <c r="K6" s="188">
        <f>SUM(K7:K5000)</f>
        <v/>
      </c>
      <c r="L6" s="189">
        <f>SUM(L7:L5000)</f>
        <v/>
      </c>
      <c r="M6" s="190">
        <f>L6/C6</f>
        <v/>
      </c>
      <c r="N6" s="189">
        <f>SUM(N7:N5000)</f>
        <v/>
      </c>
      <c r="O6" s="191">
        <f>N6/C6</f>
        <v/>
      </c>
    </row>
    <row r="7" ht="24" customHeight="1" s="140">
      <c r="A7" s="16" t="n">
        <v>1</v>
      </c>
      <c r="B7" s="16" t="inlineStr">
        <is>
          <t>总经办</t>
        </is>
      </c>
      <c r="C7" s="17">
        <f>COUNTIF(薪酬数据表!$F$5:$F$65536,B7)</f>
        <v/>
      </c>
      <c r="D7" s="178">
        <f>SUMPRODUCT((薪酬数据表!$F$5:$F$65536=$B7)*薪酬数据表!J$5:J$65536)</f>
        <v/>
      </c>
      <c r="E7" s="178">
        <f>SUMPRODUCT((薪酬数据表!$F$5:$F$65536=$B7)*薪酬数据表!K$5:K$65536)</f>
        <v/>
      </c>
      <c r="F7" s="178">
        <f>SUMPRODUCT((薪酬数据表!$F$5:$F$65536=$B7)*薪酬数据表!L$5:L$65536)</f>
        <v/>
      </c>
      <c r="G7" s="178">
        <f>SUMPRODUCT((薪酬数据表!$F$5:$F$65536=$B7)*薪酬数据表!M$5:M$65536)</f>
        <v/>
      </c>
      <c r="H7" s="178">
        <f>SUMPRODUCT((薪酬数据表!$F$5:$F$65536=$B7)*薪酬数据表!N$5:N$65536)</f>
        <v/>
      </c>
      <c r="I7" s="178">
        <f>SUMPRODUCT((薪酬数据表!$F$5:$F$65536=$B7)*薪酬数据表!O$5:O$65536)</f>
        <v/>
      </c>
      <c r="J7" s="178">
        <f>SUMPRODUCT((薪酬数据表!$F$5:$F$65536=$B7)*薪酬数据表!P$5:P$65536)</f>
        <v/>
      </c>
      <c r="K7" s="178">
        <f>SUMPRODUCT((薪酬数据表!$F$5:$F$65536=$B7)*薪酬数据表!Q$5:Q$65536)</f>
        <v/>
      </c>
      <c r="L7" s="175">
        <f>SUM(D7:K7)</f>
        <v/>
      </c>
      <c r="M7" s="175">
        <f>L7/C7</f>
        <v/>
      </c>
      <c r="N7" s="192">
        <f>SUMPRODUCT((薪酬数据表!$F$5:$F$65536=B7)*薪酬数据表!$Z$5:$Z$65536)</f>
        <v/>
      </c>
      <c r="O7" s="192">
        <f>N7/C7</f>
        <v/>
      </c>
    </row>
    <row r="8" ht="24" customHeight="1" s="140">
      <c r="A8" s="19" t="n">
        <v>2</v>
      </c>
      <c r="B8" s="19" t="inlineStr">
        <is>
          <t>人资部</t>
        </is>
      </c>
      <c r="C8" s="20">
        <f>COUNTIF(薪酬数据表!$F$5:$F$65536,B8)</f>
        <v/>
      </c>
      <c r="D8" s="193">
        <f>SUMPRODUCT((薪酬数据表!$F$5:$F$65536=$B8)*薪酬数据表!J$5:J$65536)</f>
        <v/>
      </c>
      <c r="E8" s="193">
        <f>SUMPRODUCT((薪酬数据表!$F$5:$F$65536=$B8)*薪酬数据表!K$5:K$65536)</f>
        <v/>
      </c>
      <c r="F8" s="193">
        <f>SUMPRODUCT((薪酬数据表!$F$5:$F$65536=$B8)*薪酬数据表!L$5:L$65536)</f>
        <v/>
      </c>
      <c r="G8" s="193">
        <f>SUMPRODUCT((薪酬数据表!$F$5:$F$65536=$B8)*薪酬数据表!M$5:M$65536)</f>
        <v/>
      </c>
      <c r="H8" s="193">
        <f>SUMPRODUCT((薪酬数据表!$F$5:$F$65536=$B8)*薪酬数据表!N$5:N$65536)</f>
        <v/>
      </c>
      <c r="I8" s="193">
        <f>SUMPRODUCT((薪酬数据表!$F$5:$F$65536=$B8)*薪酬数据表!O$5:O$65536)</f>
        <v/>
      </c>
      <c r="J8" s="193">
        <f>SUMPRODUCT((薪酬数据表!$F$5:$F$65536=$B8)*薪酬数据表!P$5:P$65536)</f>
        <v/>
      </c>
      <c r="K8" s="193">
        <f>SUMPRODUCT((薪酬数据表!$F$5:$F$65536=$B8)*薪酬数据表!Q$5:Q$65536)</f>
        <v/>
      </c>
      <c r="L8" s="180">
        <f>SUM(D8:K8)</f>
        <v/>
      </c>
      <c r="M8" s="180">
        <f>L8/C8</f>
        <v/>
      </c>
      <c r="N8" s="194">
        <f>SUMPRODUCT((薪酬数据表!$F$5:$F$65536=B8)*薪酬数据表!$Z$5:$Z$65536)</f>
        <v/>
      </c>
      <c r="O8" s="194">
        <f>N8/C8</f>
        <v/>
      </c>
    </row>
    <row r="9" ht="24" customHeight="1" s="140">
      <c r="A9" s="16" t="n">
        <v>3</v>
      </c>
      <c r="B9" s="16" t="inlineStr">
        <is>
          <t>营销部</t>
        </is>
      </c>
      <c r="C9" s="17">
        <f>COUNTIF(薪酬数据表!$F$5:$F$65536,B9)</f>
        <v/>
      </c>
      <c r="D9" s="178">
        <f>SUMPRODUCT((薪酬数据表!$F$5:$F$65536=$B9)*薪酬数据表!J$5:J$65536)</f>
        <v/>
      </c>
      <c r="E9" s="178">
        <f>SUMPRODUCT((薪酬数据表!$F$5:$F$65536=$B9)*薪酬数据表!K$5:K$65536)</f>
        <v/>
      </c>
      <c r="F9" s="178">
        <f>SUMPRODUCT((薪酬数据表!$F$5:$F$65536=$B9)*薪酬数据表!L$5:L$65536)</f>
        <v/>
      </c>
      <c r="G9" s="178">
        <f>SUMPRODUCT((薪酬数据表!$F$5:$F$65536=$B9)*薪酬数据表!M$5:M$65536)</f>
        <v/>
      </c>
      <c r="H9" s="178">
        <f>SUMPRODUCT((薪酬数据表!$F$5:$F$65536=$B9)*薪酬数据表!N$5:N$65536)</f>
        <v/>
      </c>
      <c r="I9" s="178">
        <f>SUMPRODUCT((薪酬数据表!$F$5:$F$65536=$B9)*薪酬数据表!O$5:O$65536)</f>
        <v/>
      </c>
      <c r="J9" s="178">
        <f>SUMPRODUCT((薪酬数据表!$F$5:$F$65536=$B9)*薪酬数据表!P$5:P$65536)</f>
        <v/>
      </c>
      <c r="K9" s="178">
        <f>SUMPRODUCT((薪酬数据表!$F$5:$F$65536=$B9)*薪酬数据表!Q$5:Q$65536)</f>
        <v/>
      </c>
      <c r="L9" s="175">
        <f>SUM(D9:K9)</f>
        <v/>
      </c>
      <c r="M9" s="175">
        <f>L9/C9</f>
        <v/>
      </c>
      <c r="N9" s="192">
        <f>SUMPRODUCT((薪酬数据表!$F$5:$F$65536=B9)*薪酬数据表!$Z$5:$Z$65536)</f>
        <v/>
      </c>
      <c r="O9" s="192">
        <f>N9/C9</f>
        <v/>
      </c>
    </row>
    <row r="10" ht="24" customHeight="1" s="140">
      <c r="A10" s="19" t="n">
        <v>4</v>
      </c>
      <c r="B10" s="19" t="inlineStr">
        <is>
          <t>生产部</t>
        </is>
      </c>
      <c r="C10" s="20">
        <f>COUNTIF(薪酬数据表!$F$5:$F$65536,B10)</f>
        <v/>
      </c>
      <c r="D10" s="193">
        <f>SUMPRODUCT((薪酬数据表!$F$5:$F$65536=$B10)*薪酬数据表!J$5:J$65536)</f>
        <v/>
      </c>
      <c r="E10" s="193">
        <f>SUMPRODUCT((薪酬数据表!$F$5:$F$65536=$B10)*薪酬数据表!K$5:K$65536)</f>
        <v/>
      </c>
      <c r="F10" s="193">
        <f>SUMPRODUCT((薪酬数据表!$F$5:$F$65536=$B10)*薪酬数据表!L$5:L$65536)</f>
        <v/>
      </c>
      <c r="G10" s="193">
        <f>SUMPRODUCT((薪酬数据表!$F$5:$F$65536=$B10)*薪酬数据表!M$5:M$65536)</f>
        <v/>
      </c>
      <c r="H10" s="193">
        <f>SUMPRODUCT((薪酬数据表!$F$5:$F$65536=$B10)*薪酬数据表!N$5:N$65536)</f>
        <v/>
      </c>
      <c r="I10" s="193">
        <f>SUMPRODUCT((薪酬数据表!$F$5:$F$65536=$B10)*薪酬数据表!O$5:O$65536)</f>
        <v/>
      </c>
      <c r="J10" s="193">
        <f>SUMPRODUCT((薪酬数据表!$F$5:$F$65536=$B10)*薪酬数据表!P$5:P$65536)</f>
        <v/>
      </c>
      <c r="K10" s="193">
        <f>SUMPRODUCT((薪酬数据表!$F$5:$F$65536=$B10)*薪酬数据表!Q$5:Q$65536)</f>
        <v/>
      </c>
      <c r="L10" s="180">
        <f>SUM(D10:K10)</f>
        <v/>
      </c>
      <c r="M10" s="180">
        <f>L10/C10</f>
        <v/>
      </c>
      <c r="N10" s="194">
        <f>SUMPRODUCT((薪酬数据表!$F$5:$F$65536=B10)*薪酬数据表!$Z$5:$Z$65536)</f>
        <v/>
      </c>
      <c r="O10" s="194">
        <f>N10/C10</f>
        <v/>
      </c>
    </row>
    <row r="11" ht="24" customHeight="1" s="140">
      <c r="A11" s="16" t="n">
        <v>5</v>
      </c>
      <c r="B11" s="16" t="inlineStr">
        <is>
          <t>财务部</t>
        </is>
      </c>
      <c r="C11" s="17">
        <f>COUNTIF(薪酬数据表!$F$5:$F$65536,B11)</f>
        <v/>
      </c>
      <c r="D11" s="178">
        <f>SUMPRODUCT((薪酬数据表!$F$5:$F$65536=$B11)*薪酬数据表!J$5:J$65536)</f>
        <v/>
      </c>
      <c r="E11" s="178">
        <f>SUMPRODUCT((薪酬数据表!$F$5:$F$65536=$B11)*薪酬数据表!K$5:K$65536)</f>
        <v/>
      </c>
      <c r="F11" s="178">
        <f>SUMPRODUCT((薪酬数据表!$F$5:$F$65536=$B11)*薪酬数据表!L$5:L$65536)</f>
        <v/>
      </c>
      <c r="G11" s="178">
        <f>SUMPRODUCT((薪酬数据表!$F$5:$F$65536=$B11)*薪酬数据表!M$5:M$65536)</f>
        <v/>
      </c>
      <c r="H11" s="178">
        <f>SUMPRODUCT((薪酬数据表!$F$5:$F$65536=$B11)*薪酬数据表!N$5:N$65536)</f>
        <v/>
      </c>
      <c r="I11" s="178">
        <f>SUMPRODUCT((薪酬数据表!$F$5:$F$65536=$B11)*薪酬数据表!O$5:O$65536)</f>
        <v/>
      </c>
      <c r="J11" s="178">
        <f>SUMPRODUCT((薪酬数据表!$F$5:$F$65536=$B11)*薪酬数据表!P$5:P$65536)</f>
        <v/>
      </c>
      <c r="K11" s="178">
        <f>SUMPRODUCT((薪酬数据表!$F$5:$F$65536=$B11)*薪酬数据表!Q$5:Q$65536)</f>
        <v/>
      </c>
      <c r="L11" s="175">
        <f>SUM(D11:K11)</f>
        <v/>
      </c>
      <c r="M11" s="175">
        <f>L11/C11</f>
        <v/>
      </c>
      <c r="N11" s="192">
        <f>SUMPRODUCT((薪酬数据表!$F$5:$F$65536=B11)*薪酬数据表!$Z$5:$Z$65536)</f>
        <v/>
      </c>
      <c r="O11" s="192">
        <f>N11/C11</f>
        <v/>
      </c>
    </row>
    <row r="12" ht="24" customHeight="1" s="140">
      <c r="A12" s="19" t="n">
        <v>6</v>
      </c>
      <c r="B12" s="19" t="inlineStr">
        <is>
          <t>行政部</t>
        </is>
      </c>
      <c r="C12" s="20">
        <f>COUNTIF(薪酬数据表!$F$5:$F$65536,B12)</f>
        <v/>
      </c>
      <c r="D12" s="193">
        <f>SUMPRODUCT((薪酬数据表!$F$5:$F$65536=$B12)*薪酬数据表!J$5:J$65536)</f>
        <v/>
      </c>
      <c r="E12" s="193">
        <f>SUMPRODUCT((薪酬数据表!$F$5:$F$65536=$B12)*薪酬数据表!K$5:K$65536)</f>
        <v/>
      </c>
      <c r="F12" s="193">
        <f>SUMPRODUCT((薪酬数据表!$F$5:$F$65536=$B12)*薪酬数据表!L$5:L$65536)</f>
        <v/>
      </c>
      <c r="G12" s="193">
        <f>SUMPRODUCT((薪酬数据表!$F$5:$F$65536=$B12)*薪酬数据表!M$5:M$65536)</f>
        <v/>
      </c>
      <c r="H12" s="193">
        <f>SUMPRODUCT((薪酬数据表!$F$5:$F$65536=$B12)*薪酬数据表!N$5:N$65536)</f>
        <v/>
      </c>
      <c r="I12" s="193">
        <f>SUMPRODUCT((薪酬数据表!$F$5:$F$65536=$B12)*薪酬数据表!O$5:O$65536)</f>
        <v/>
      </c>
      <c r="J12" s="193">
        <f>SUMPRODUCT((薪酬数据表!$F$5:$F$65536=$B12)*薪酬数据表!P$5:P$65536)</f>
        <v/>
      </c>
      <c r="K12" s="193">
        <f>SUMPRODUCT((薪酬数据表!$F$5:$F$65536=$B12)*薪酬数据表!Q$5:Q$65536)</f>
        <v/>
      </c>
      <c r="L12" s="180">
        <f>SUM(D12:K12)</f>
        <v/>
      </c>
      <c r="M12" s="180">
        <f>L12/C12</f>
        <v/>
      </c>
      <c r="N12" s="194">
        <f>SUMPRODUCT((薪酬数据表!$F$5:$F$65536=B12)*薪酬数据表!$Z$5:$Z$65536)</f>
        <v/>
      </c>
      <c r="O12" s="194">
        <f>N12/C12</f>
        <v/>
      </c>
    </row>
    <row r="13" ht="24" customHeight="1" s="140">
      <c r="A13" s="16" t="n"/>
      <c r="B13" s="16" t="n"/>
      <c r="C13" s="17">
        <f>COUNTIF(薪酬数据表!$F$5:$F$65536,B13)</f>
        <v/>
      </c>
      <c r="D13" s="178">
        <f>SUMPRODUCT((薪酬数据表!$F$5:$F$65536=$B13)*薪酬数据表!J$5:J$65536)</f>
        <v/>
      </c>
      <c r="E13" s="178">
        <f>SUMPRODUCT((薪酬数据表!$F$5:$F$65536=$B13)*薪酬数据表!K$5:K$65536)</f>
        <v/>
      </c>
      <c r="F13" s="178">
        <f>SUMPRODUCT((薪酬数据表!$F$5:$F$65536=$B13)*薪酬数据表!L$5:L$65536)</f>
        <v/>
      </c>
      <c r="G13" s="178">
        <f>SUMPRODUCT((薪酬数据表!$F$5:$F$65536=$B13)*薪酬数据表!M$5:M$65536)</f>
        <v/>
      </c>
      <c r="H13" s="178">
        <f>SUMPRODUCT((薪酬数据表!$F$5:$F$65536=$B13)*薪酬数据表!N$5:N$65536)</f>
        <v/>
      </c>
      <c r="I13" s="178">
        <f>SUMPRODUCT((薪酬数据表!$F$5:$F$65536=$B13)*薪酬数据表!O$5:O$65536)</f>
        <v/>
      </c>
      <c r="J13" s="178">
        <f>SUMPRODUCT((薪酬数据表!$F$5:$F$65536=$B13)*薪酬数据表!P$5:P$65536)</f>
        <v/>
      </c>
      <c r="K13" s="178">
        <f>SUMPRODUCT((薪酬数据表!$F$5:$F$65536=$B13)*薪酬数据表!Q$5:Q$65536)</f>
        <v/>
      </c>
      <c r="L13" s="175">
        <f>SUM(D13:K13)</f>
        <v/>
      </c>
      <c r="M13" s="175">
        <f>L13/C13</f>
        <v/>
      </c>
      <c r="N13" s="192">
        <f>SUMPRODUCT((薪酬数据表!$F$5:$F$65536=B13)*薪酬数据表!$Z$5:$Z$65536)</f>
        <v/>
      </c>
      <c r="O13" s="192">
        <f>N13/C13</f>
        <v/>
      </c>
    </row>
    <row r="14" ht="24" customHeight="1" s="140">
      <c r="A14" s="19" t="n"/>
      <c r="B14" s="19" t="n"/>
      <c r="C14" s="20">
        <f>COUNTIF(薪酬数据表!$F$5:$F$65536,B14)</f>
        <v/>
      </c>
      <c r="D14" s="193">
        <f>SUMPRODUCT((薪酬数据表!$F$5:$F$65536=$B14)*薪酬数据表!J$5:J$65536)</f>
        <v/>
      </c>
      <c r="E14" s="193">
        <f>SUMPRODUCT((薪酬数据表!$F$5:$F$65536=$B14)*薪酬数据表!K$5:K$65536)</f>
        <v/>
      </c>
      <c r="F14" s="193">
        <f>SUMPRODUCT((薪酬数据表!$F$5:$F$65536=$B14)*薪酬数据表!L$5:L$65536)</f>
        <v/>
      </c>
      <c r="G14" s="193">
        <f>SUMPRODUCT((薪酬数据表!$F$5:$F$65536=$B14)*薪酬数据表!M$5:M$65536)</f>
        <v/>
      </c>
      <c r="H14" s="193">
        <f>SUMPRODUCT((薪酬数据表!$F$5:$F$65536=$B14)*薪酬数据表!N$5:N$65536)</f>
        <v/>
      </c>
      <c r="I14" s="193">
        <f>SUMPRODUCT((薪酬数据表!$F$5:$F$65536=$B14)*薪酬数据表!O$5:O$65536)</f>
        <v/>
      </c>
      <c r="J14" s="193">
        <f>SUMPRODUCT((薪酬数据表!$F$5:$F$65536=$B14)*薪酬数据表!P$5:P$65536)</f>
        <v/>
      </c>
      <c r="K14" s="193">
        <f>SUMPRODUCT((薪酬数据表!$F$5:$F$65536=$B14)*薪酬数据表!Q$5:Q$65536)</f>
        <v/>
      </c>
      <c r="L14" s="180">
        <f>SUM(D14:K14)</f>
        <v/>
      </c>
      <c r="M14" s="180">
        <f>L14/C14</f>
        <v/>
      </c>
      <c r="N14" s="194">
        <f>SUMPRODUCT((薪酬数据表!$F$5:$F$65536=B14)*薪酬数据表!$Z$5:$Z$65536)</f>
        <v/>
      </c>
      <c r="O14" s="194">
        <f>N14/C14</f>
        <v/>
      </c>
    </row>
    <row r="15" ht="24" customHeight="1" s="140">
      <c r="A15" s="16" t="n"/>
      <c r="B15" s="16" t="n"/>
      <c r="C15" s="17">
        <f>COUNTIF(薪酬数据表!$F$5:$F$65536,B15)</f>
        <v/>
      </c>
      <c r="D15" s="178">
        <f>SUMPRODUCT((薪酬数据表!$F$5:$F$65536=$B15)*薪酬数据表!J$5:J$65536)</f>
        <v/>
      </c>
      <c r="E15" s="178">
        <f>SUMPRODUCT((薪酬数据表!$F$5:$F$65536=$B15)*薪酬数据表!K$5:K$65536)</f>
        <v/>
      </c>
      <c r="F15" s="178">
        <f>SUMPRODUCT((薪酬数据表!$F$5:$F$65536=$B15)*薪酬数据表!L$5:L$65536)</f>
        <v/>
      </c>
      <c r="G15" s="178">
        <f>SUMPRODUCT((薪酬数据表!$F$5:$F$65536=$B15)*薪酬数据表!M$5:M$65536)</f>
        <v/>
      </c>
      <c r="H15" s="178">
        <f>SUMPRODUCT((薪酬数据表!$F$5:$F$65536=$B15)*薪酬数据表!N$5:N$65536)</f>
        <v/>
      </c>
      <c r="I15" s="178">
        <f>SUMPRODUCT((薪酬数据表!$F$5:$F$65536=$B15)*薪酬数据表!O$5:O$65536)</f>
        <v/>
      </c>
      <c r="J15" s="178">
        <f>SUMPRODUCT((薪酬数据表!$F$5:$F$65536=$B15)*薪酬数据表!P$5:P$65536)</f>
        <v/>
      </c>
      <c r="K15" s="178">
        <f>SUMPRODUCT((薪酬数据表!$F$5:$F$65536=$B15)*薪酬数据表!Q$5:Q$65536)</f>
        <v/>
      </c>
      <c r="L15" s="175">
        <f>SUM(D15:K15)</f>
        <v/>
      </c>
      <c r="M15" s="175">
        <f>L15/C15</f>
        <v/>
      </c>
      <c r="N15" s="192">
        <f>SUMPRODUCT((薪酬数据表!$F$5:$F$65536=B15)*薪酬数据表!$Z$5:$Z$65536)</f>
        <v/>
      </c>
      <c r="O15" s="192">
        <f>N15/C15</f>
        <v/>
      </c>
    </row>
    <row r="16" ht="24" customHeight="1" s="140">
      <c r="A16" s="19" t="n"/>
      <c r="B16" s="19" t="n"/>
      <c r="C16" s="20">
        <f>COUNTIF(薪酬数据表!$F$5:$F$65536,B16)</f>
        <v/>
      </c>
      <c r="D16" s="193">
        <f>SUMPRODUCT((薪酬数据表!$F$5:$F$65536=$B16)*薪酬数据表!J$5:J$65536)</f>
        <v/>
      </c>
      <c r="E16" s="193">
        <f>SUMPRODUCT((薪酬数据表!$F$5:$F$65536=$B16)*薪酬数据表!K$5:K$65536)</f>
        <v/>
      </c>
      <c r="F16" s="193">
        <f>SUMPRODUCT((薪酬数据表!$F$5:$F$65536=$B16)*薪酬数据表!L$5:L$65536)</f>
        <v/>
      </c>
      <c r="G16" s="193">
        <f>SUMPRODUCT((薪酬数据表!$F$5:$F$65536=$B16)*薪酬数据表!M$5:M$65536)</f>
        <v/>
      </c>
      <c r="H16" s="193">
        <f>SUMPRODUCT((薪酬数据表!$F$5:$F$65536=$B16)*薪酬数据表!N$5:N$65536)</f>
        <v/>
      </c>
      <c r="I16" s="193">
        <f>SUMPRODUCT((薪酬数据表!$F$5:$F$65536=$B16)*薪酬数据表!O$5:O$65536)</f>
        <v/>
      </c>
      <c r="J16" s="193">
        <f>SUMPRODUCT((薪酬数据表!$F$5:$F$65536=$B16)*薪酬数据表!P$5:P$65536)</f>
        <v/>
      </c>
      <c r="K16" s="193">
        <f>SUMPRODUCT((薪酬数据表!$F$5:$F$65536=$B16)*薪酬数据表!Q$5:Q$65536)</f>
        <v/>
      </c>
      <c r="L16" s="180">
        <f>SUM(D16:K16)</f>
        <v/>
      </c>
      <c r="M16" s="180">
        <f>L16/C16</f>
        <v/>
      </c>
      <c r="N16" s="194">
        <f>SUMPRODUCT((薪酬数据表!$F$5:$F$65536=B16)*薪酬数据表!$Z$5:$Z$65536)</f>
        <v/>
      </c>
      <c r="O16" s="194">
        <f>N16/C16</f>
        <v/>
      </c>
    </row>
  </sheetData>
  <mergeCells count="9">
    <mergeCell ref="M4:M5"/>
    <mergeCell ref="A2:O2"/>
    <mergeCell ref="N4:N5"/>
    <mergeCell ref="L4:L5"/>
    <mergeCell ref="A1:O1"/>
    <mergeCell ref="O4:O5"/>
    <mergeCell ref="D4:K4"/>
    <mergeCell ref="A3:O3"/>
    <mergeCell ref="Q2:S2"/>
  </mergeCells>
  <pageMargins left="0.699305555555556" right="0.699305555555556" top="0.75" bottom="0.75" header="0.3" footer="0.3"/>
  <pageSetup orientation="landscape" paperSize="9" horizontalDpi="200" verticalDpi="300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S16"/>
  <sheetViews>
    <sheetView showGridLines="0" workbookViewId="0">
      <selection activeCell="A1" sqref="A1:O1"/>
    </sheetView>
  </sheetViews>
  <sheetFormatPr baseColWidth="8" defaultColWidth="9" defaultRowHeight="14.4"/>
  <cols>
    <col width="6" customWidth="1" style="2" min="1" max="1"/>
    <col width="11.8888888888889" customWidth="1" style="2" min="2" max="2"/>
    <col width="8" customWidth="1" style="2" min="3" max="3"/>
    <col width="9.33333333333333" customWidth="1" style="2" min="4" max="4"/>
    <col width="10.3333333333333" customWidth="1" style="2" min="5" max="5"/>
    <col width="11.1111111111111" customWidth="1" style="2" min="6" max="6"/>
    <col width="9.111111111111111" customWidth="1" style="2" min="7" max="7"/>
    <col width="11.2222222222222" customWidth="1" style="2" min="8" max="8"/>
    <col width="9.66666666666667" customWidth="1" style="2" min="9" max="9"/>
    <col width="10.3333333333333" customWidth="1" style="2" min="10" max="10"/>
    <col width="8.444444444444439" customWidth="1" style="2" min="11" max="11"/>
    <col width="10.6666666666667" customWidth="1" style="2" min="12" max="12"/>
    <col width="9" customWidth="1" style="2" min="13" max="13"/>
    <col width="14.3333333333333" customWidth="1" style="2" min="14" max="14"/>
    <col width="11.3333333333333" customWidth="1" style="2" min="15" max="15"/>
    <col width="4.22222222222222" customWidth="1" style="140" min="16" max="16"/>
  </cols>
  <sheetData>
    <row r="1" ht="60" customHeight="1" s="140">
      <c r="A1" s="3" t="n"/>
    </row>
    <row r="2" ht="35.25" customHeight="1" s="140">
      <c r="A2" s="37" t="inlineStr">
        <is>
          <t xml:space="preserve">职级薪酬结构统计分析 </t>
        </is>
      </c>
      <c r="Q2" s="36" t="inlineStr">
        <is>
          <t>版权所有：                                                                  北京未名潮管理顾问公司</t>
        </is>
      </c>
    </row>
    <row r="3" ht="46" customFormat="1" customHeight="1" s="1">
      <c r="A3" s="38" t="inlineStr">
        <is>
          <t>说明：本表格数据及图表依据薪酬基础数据表自动生成。使用方法：在职级所在列填入职级名称即可，其他数据为全自动生成，无需录入数据。目前只列出了4个职级，其他单元格为预留单元格。如果行数不够，建议在7-16之间插入行（确保图表数据范围有效），然后选中上方带函数单元格向下拖动复制，为新单元格设置函数公式。</t>
        </is>
      </c>
    </row>
    <row r="4" ht="21" customFormat="1" customHeight="1" s="1">
      <c r="A4" s="6" t="n"/>
      <c r="B4" s="6" t="n"/>
      <c r="C4" s="6" t="n"/>
      <c r="D4" s="7" t="inlineStr">
        <is>
          <t>（税前）薪酬成本结构</t>
        </is>
      </c>
      <c r="E4" s="185" t="n"/>
      <c r="F4" s="185" t="n"/>
      <c r="G4" s="185" t="n"/>
      <c r="H4" s="185" t="n"/>
      <c r="I4" s="185" t="n"/>
      <c r="J4" s="185" t="n"/>
      <c r="K4" s="186" t="n"/>
      <c r="L4" s="22" t="inlineStr">
        <is>
          <t>税前薪酬成本总额</t>
        </is>
      </c>
      <c r="M4" s="22" t="inlineStr">
        <is>
          <t>人均薪酬成本</t>
        </is>
      </c>
      <c r="N4" s="23" t="inlineStr">
        <is>
          <t>税后实发工资总额（包括扣除应扣款、代缴、个税等）</t>
        </is>
      </c>
      <c r="O4" s="24" t="inlineStr">
        <is>
          <t>人均税后实发薪资</t>
        </is>
      </c>
    </row>
    <row r="5" ht="27" customFormat="1" customHeight="1" s="1">
      <c r="A5" s="8" t="inlineStr">
        <is>
          <t>序号</t>
        </is>
      </c>
      <c r="B5" s="8" t="inlineStr">
        <is>
          <t>职级</t>
        </is>
      </c>
      <c r="C5" s="8" t="inlineStr">
        <is>
          <t>人数</t>
        </is>
      </c>
      <c r="D5" s="9" t="inlineStr">
        <is>
          <t>基本工资</t>
        </is>
      </c>
      <c r="E5" s="9" t="inlineStr">
        <is>
          <t>绩效工资</t>
        </is>
      </c>
      <c r="F5" s="9" t="inlineStr">
        <is>
          <t>固定补贴</t>
        </is>
      </c>
      <c r="G5" s="10" t="inlineStr">
        <is>
          <t>加班费</t>
        </is>
      </c>
      <c r="H5" s="11" t="inlineStr">
        <is>
          <t>奖金/提成</t>
        </is>
      </c>
      <c r="I5" s="25" t="inlineStr">
        <is>
          <t>社保（公司部分）</t>
        </is>
      </c>
      <c r="J5" s="25" t="inlineStr">
        <is>
          <t>公积金（公司部分）</t>
        </is>
      </c>
      <c r="K5" s="11" t="inlineStr">
        <is>
          <t>其它补贴</t>
        </is>
      </c>
      <c r="L5" s="187" t="n"/>
      <c r="M5" s="187" t="n"/>
      <c r="N5" s="187" t="n"/>
      <c r="O5" s="187" t="n"/>
    </row>
    <row r="6" ht="27" customFormat="1" customHeight="1" s="1">
      <c r="A6" s="12" t="n"/>
      <c r="B6" s="13" t="inlineStr">
        <is>
          <t>合计</t>
        </is>
      </c>
      <c r="C6" s="14">
        <f>SUM(C7:C5000)</f>
        <v/>
      </c>
      <c r="D6" s="188">
        <f>SUM(D7:D5000)</f>
        <v/>
      </c>
      <c r="E6" s="188">
        <f>SUM(E7:E5000)</f>
        <v/>
      </c>
      <c r="F6" s="188">
        <f>SUM(F7:F5000)</f>
        <v/>
      </c>
      <c r="G6" s="188">
        <f>SUM(G7:G5000)</f>
        <v/>
      </c>
      <c r="H6" s="188">
        <f>SUM(H7:H5000)</f>
        <v/>
      </c>
      <c r="I6" s="188">
        <f>SUM(I7:I5000)</f>
        <v/>
      </c>
      <c r="J6" s="188">
        <f>SUM(J7:J5000)</f>
        <v/>
      </c>
      <c r="K6" s="188">
        <f>SUM(K7:K5000)</f>
        <v/>
      </c>
      <c r="L6" s="189">
        <f>SUM(L7:L5000)</f>
        <v/>
      </c>
      <c r="M6" s="190">
        <f>L6/C6</f>
        <v/>
      </c>
      <c r="N6" s="189">
        <f>SUM(N7:N5000)</f>
        <v/>
      </c>
      <c r="O6" s="191">
        <f>N6/C6</f>
        <v/>
      </c>
    </row>
    <row r="7" ht="24" customHeight="1" s="140">
      <c r="A7" s="16" t="n">
        <v>1</v>
      </c>
      <c r="B7" s="16" t="inlineStr">
        <is>
          <t>高层</t>
        </is>
      </c>
      <c r="C7" s="17">
        <f>COUNTIF(薪酬数据表!$H$5:$H$65536,B7)</f>
        <v/>
      </c>
      <c r="D7" s="178">
        <f>SUMPRODUCT((薪酬数据表!$H$5:$H$65536=$B7)*薪酬数据表!J$5:J$65536)</f>
        <v/>
      </c>
      <c r="E7" s="178">
        <f>SUMPRODUCT((薪酬数据表!$H$5:$H$65536=$B7)*薪酬数据表!K$5:K$65536)</f>
        <v/>
      </c>
      <c r="F7" s="178">
        <f>SUMPRODUCT((薪酬数据表!$H$5:$H$65536=$B7)*薪酬数据表!L$5:L$65536)</f>
        <v/>
      </c>
      <c r="G7" s="178">
        <f>SUMPRODUCT((薪酬数据表!$H$5:$H$65536=$B7)*薪酬数据表!M$5:M$65536)</f>
        <v/>
      </c>
      <c r="H7" s="178">
        <f>SUMPRODUCT((薪酬数据表!$H$5:$H$65536=$B7)*薪酬数据表!N$5:N$65536)</f>
        <v/>
      </c>
      <c r="I7" s="178">
        <f>SUMPRODUCT((薪酬数据表!$H$5:$H$65536=$B7)*薪酬数据表!O$5:O$65536)</f>
        <v/>
      </c>
      <c r="J7" s="178">
        <f>SUMPRODUCT((薪酬数据表!$H$5:$H$65536=$B7)*薪酬数据表!P$5:P$65536)</f>
        <v/>
      </c>
      <c r="K7" s="178">
        <f>SUMPRODUCT((薪酬数据表!$H$5:$H$65536=$B7)*薪酬数据表!Q$5:Q$65536)</f>
        <v/>
      </c>
      <c r="L7" s="175">
        <f>SUM(D7:K7)</f>
        <v/>
      </c>
      <c r="M7" s="175">
        <f>L7/C7</f>
        <v/>
      </c>
      <c r="N7" s="192">
        <f>SUMPRODUCT((薪酬数据表!$H$5:$H$65536=B7)*薪酬数据表!$Z$5:$Z$65536)</f>
        <v/>
      </c>
      <c r="O7" s="192">
        <f>N7/C7</f>
        <v/>
      </c>
    </row>
    <row r="8" ht="24" customHeight="1" s="140">
      <c r="A8" s="19" t="n">
        <v>2</v>
      </c>
      <c r="B8" s="19" t="inlineStr">
        <is>
          <t>中层</t>
        </is>
      </c>
      <c r="C8" s="20">
        <f>COUNTIF(薪酬数据表!$H$5:$H$65536,B8)</f>
        <v/>
      </c>
      <c r="D8" s="193">
        <f>SUMPRODUCT((薪酬数据表!$H$5:$H$65536=$B8)*薪酬数据表!J$5:J$65536)</f>
        <v/>
      </c>
      <c r="E8" s="193">
        <f>SUMPRODUCT((薪酬数据表!$H$5:$H$65536=$B8)*薪酬数据表!K$5:K$65536)</f>
        <v/>
      </c>
      <c r="F8" s="193">
        <f>SUMPRODUCT((薪酬数据表!$H$5:$H$65536=$B8)*薪酬数据表!L$5:L$65536)</f>
        <v/>
      </c>
      <c r="G8" s="193">
        <f>SUMPRODUCT((薪酬数据表!$H$5:$H$65536=$B8)*薪酬数据表!M$5:M$65536)</f>
        <v/>
      </c>
      <c r="H8" s="193">
        <f>SUMPRODUCT((薪酬数据表!$H$5:$H$65536=$B8)*薪酬数据表!N$5:N$65536)</f>
        <v/>
      </c>
      <c r="I8" s="193">
        <f>SUMPRODUCT((薪酬数据表!$H$5:$H$65536=$B8)*薪酬数据表!O$5:O$65536)</f>
        <v/>
      </c>
      <c r="J8" s="193">
        <f>SUMPRODUCT((薪酬数据表!$H$5:$H$65536=$B8)*薪酬数据表!P$5:P$65536)</f>
        <v/>
      </c>
      <c r="K8" s="193">
        <f>SUMPRODUCT((薪酬数据表!$H$5:$H$65536=$B8)*薪酬数据表!Q$5:Q$65536)</f>
        <v/>
      </c>
      <c r="L8" s="180">
        <f>SUM(D8:K8)</f>
        <v/>
      </c>
      <c r="M8" s="180">
        <f>L8/C8</f>
        <v/>
      </c>
      <c r="N8" s="194">
        <f>SUMPRODUCT((薪酬数据表!$H$5:$H$65536=B8)*薪酬数据表!$Z$5:$Z$65536)</f>
        <v/>
      </c>
      <c r="O8" s="194">
        <f>N8/C8</f>
        <v/>
      </c>
    </row>
    <row r="9" ht="24" customHeight="1" s="140">
      <c r="A9" s="16" t="n">
        <v>3</v>
      </c>
      <c r="B9" s="16" t="inlineStr">
        <is>
          <t>基层</t>
        </is>
      </c>
      <c r="C9" s="17">
        <f>COUNTIF(薪酬数据表!$H$5:$H$65536,B9)</f>
        <v/>
      </c>
      <c r="D9" s="178">
        <f>SUMPRODUCT((薪酬数据表!$H$5:$H$65536=$B9)*薪酬数据表!J$5:J$65536)</f>
        <v/>
      </c>
      <c r="E9" s="178">
        <f>SUMPRODUCT((薪酬数据表!$H$5:$H$65536=$B9)*薪酬数据表!K$5:K$65536)</f>
        <v/>
      </c>
      <c r="F9" s="178">
        <f>SUMPRODUCT((薪酬数据表!$H$5:$H$65536=$B9)*薪酬数据表!L$5:L$65536)</f>
        <v/>
      </c>
      <c r="G9" s="178">
        <f>SUMPRODUCT((薪酬数据表!$H$5:$H$65536=$B9)*薪酬数据表!M$5:M$65536)</f>
        <v/>
      </c>
      <c r="H9" s="178">
        <f>SUMPRODUCT((薪酬数据表!$H$5:$H$65536=$B9)*薪酬数据表!N$5:N$65536)</f>
        <v/>
      </c>
      <c r="I9" s="178">
        <f>SUMPRODUCT((薪酬数据表!$H$5:$H$65536=$B9)*薪酬数据表!O$5:O$65536)</f>
        <v/>
      </c>
      <c r="J9" s="178">
        <f>SUMPRODUCT((薪酬数据表!$H$5:$H$65536=$B9)*薪酬数据表!P$5:P$65536)</f>
        <v/>
      </c>
      <c r="K9" s="178">
        <f>SUMPRODUCT((薪酬数据表!$H$5:$H$65536=$B9)*薪酬数据表!Q$5:Q$65536)</f>
        <v/>
      </c>
      <c r="L9" s="175">
        <f>SUM(D9:K9)</f>
        <v/>
      </c>
      <c r="M9" s="175">
        <f>L9/C9</f>
        <v/>
      </c>
      <c r="N9" s="192">
        <f>SUMPRODUCT((薪酬数据表!$H$5:$H$65536=B9)*薪酬数据表!$Z$5:$Z$65536)</f>
        <v/>
      </c>
      <c r="O9" s="192">
        <f>N9/C9</f>
        <v/>
      </c>
    </row>
    <row r="10" ht="24" customHeight="1" s="140">
      <c r="A10" s="19" t="n">
        <v>4</v>
      </c>
      <c r="B10" s="19" t="inlineStr">
        <is>
          <t>一般人员</t>
        </is>
      </c>
      <c r="C10" s="20">
        <f>COUNTIF(薪酬数据表!$H$5:$H$65536,B10)</f>
        <v/>
      </c>
      <c r="D10" s="193">
        <f>SUMPRODUCT((薪酬数据表!$H$5:$H$65536=$B10)*薪酬数据表!J$5:J$65536)</f>
        <v/>
      </c>
      <c r="E10" s="193">
        <f>SUMPRODUCT((薪酬数据表!$H$5:$H$65536=$B10)*薪酬数据表!K$5:K$65536)</f>
        <v/>
      </c>
      <c r="F10" s="193">
        <f>SUMPRODUCT((薪酬数据表!$H$5:$H$65536=$B10)*薪酬数据表!L$5:L$65536)</f>
        <v/>
      </c>
      <c r="G10" s="193">
        <f>SUMPRODUCT((薪酬数据表!$H$5:$H$65536=$B10)*薪酬数据表!M$5:M$65536)</f>
        <v/>
      </c>
      <c r="H10" s="193">
        <f>SUMPRODUCT((薪酬数据表!$H$5:$H$65536=$B10)*薪酬数据表!N$5:N$65536)</f>
        <v/>
      </c>
      <c r="I10" s="193">
        <f>SUMPRODUCT((薪酬数据表!$H$5:$H$65536=$B10)*薪酬数据表!O$5:O$65536)</f>
        <v/>
      </c>
      <c r="J10" s="193">
        <f>SUMPRODUCT((薪酬数据表!$H$5:$H$65536=$B10)*薪酬数据表!P$5:P$65536)</f>
        <v/>
      </c>
      <c r="K10" s="193">
        <f>SUMPRODUCT((薪酬数据表!$H$5:$H$65536=$B10)*薪酬数据表!Q$5:Q$65536)</f>
        <v/>
      </c>
      <c r="L10" s="180">
        <f>SUM(D10:K10)</f>
        <v/>
      </c>
      <c r="M10" s="180">
        <f>L10/C10</f>
        <v/>
      </c>
      <c r="N10" s="194">
        <f>SUMPRODUCT((薪酬数据表!$H$5:$H$65536=B10)*薪酬数据表!$Z$5:$Z$65536)</f>
        <v/>
      </c>
      <c r="O10" s="194">
        <f>N10/C10</f>
        <v/>
      </c>
    </row>
    <row r="11" ht="24" customHeight="1" s="140">
      <c r="A11" s="16" t="n"/>
      <c r="B11" s="16" t="n"/>
      <c r="C11" s="17">
        <f>COUNTIF(薪酬数据表!$H$5:$H$65536,B11)</f>
        <v/>
      </c>
      <c r="D11" s="178">
        <f>SUMPRODUCT((薪酬数据表!$H$5:$H$65536=$B11)*薪酬数据表!J$5:J$65536)</f>
        <v/>
      </c>
      <c r="E11" s="178">
        <f>SUMPRODUCT((薪酬数据表!$H$5:$H$65536=$B11)*薪酬数据表!K$5:K$65536)</f>
        <v/>
      </c>
      <c r="F11" s="178">
        <f>SUMPRODUCT((薪酬数据表!$H$5:$H$65536=$B11)*薪酬数据表!L$5:L$65536)</f>
        <v/>
      </c>
      <c r="G11" s="178">
        <f>SUMPRODUCT((薪酬数据表!$H$5:$H$65536=$B11)*薪酬数据表!M$5:M$65536)</f>
        <v/>
      </c>
      <c r="H11" s="178">
        <f>SUMPRODUCT((薪酬数据表!$H$5:$H$65536=$B11)*薪酬数据表!N$5:N$65536)</f>
        <v/>
      </c>
      <c r="I11" s="178">
        <f>SUMPRODUCT((薪酬数据表!$H$5:$H$65536=$B11)*薪酬数据表!O$5:O$65536)</f>
        <v/>
      </c>
      <c r="J11" s="178">
        <f>SUMPRODUCT((薪酬数据表!$H$5:$H$65536=$B11)*薪酬数据表!P$5:P$65536)</f>
        <v/>
      </c>
      <c r="K11" s="178">
        <f>SUMPRODUCT((薪酬数据表!$H$5:$H$65536=$B11)*薪酬数据表!Q$5:Q$65536)</f>
        <v/>
      </c>
      <c r="L11" s="175">
        <f>SUM(D11:K11)</f>
        <v/>
      </c>
      <c r="M11" s="175">
        <f>L11/C11</f>
        <v/>
      </c>
      <c r="N11" s="192">
        <f>SUMPRODUCT((薪酬数据表!$H$5:$H$65536=B11)*薪酬数据表!$Z$5:$Z$65536)</f>
        <v/>
      </c>
      <c r="O11" s="192">
        <f>N11/C11</f>
        <v/>
      </c>
    </row>
    <row r="12" ht="24" customHeight="1" s="140">
      <c r="A12" s="19" t="n"/>
      <c r="B12" s="19" t="n"/>
      <c r="C12" s="20">
        <f>COUNTIF(薪酬数据表!$H$5:$H$65536,B12)</f>
        <v/>
      </c>
      <c r="D12" s="193">
        <f>SUMPRODUCT((薪酬数据表!$H$5:$H$65536=$B12)*薪酬数据表!J$5:J$65536)</f>
        <v/>
      </c>
      <c r="E12" s="193">
        <f>SUMPRODUCT((薪酬数据表!$H$5:$H$65536=$B12)*薪酬数据表!K$5:K$65536)</f>
        <v/>
      </c>
      <c r="F12" s="193">
        <f>SUMPRODUCT((薪酬数据表!$H$5:$H$65536=$B12)*薪酬数据表!L$5:L$65536)</f>
        <v/>
      </c>
      <c r="G12" s="193">
        <f>SUMPRODUCT((薪酬数据表!$H$5:$H$65536=$B12)*薪酬数据表!M$5:M$65536)</f>
        <v/>
      </c>
      <c r="H12" s="193">
        <f>SUMPRODUCT((薪酬数据表!$H$5:$H$65536=$B12)*薪酬数据表!N$5:N$65536)</f>
        <v/>
      </c>
      <c r="I12" s="193">
        <f>SUMPRODUCT((薪酬数据表!$H$5:$H$65536=$B12)*薪酬数据表!O$5:O$65536)</f>
        <v/>
      </c>
      <c r="J12" s="193">
        <f>SUMPRODUCT((薪酬数据表!$H$5:$H$65536=$B12)*薪酬数据表!P$5:P$65536)</f>
        <v/>
      </c>
      <c r="K12" s="193">
        <f>SUMPRODUCT((薪酬数据表!$H$5:$H$65536=$B12)*薪酬数据表!Q$5:Q$65536)</f>
        <v/>
      </c>
      <c r="L12" s="180">
        <f>SUM(D12:K12)</f>
        <v/>
      </c>
      <c r="M12" s="180">
        <f>L12/C12</f>
        <v/>
      </c>
      <c r="N12" s="194">
        <f>SUMPRODUCT((薪酬数据表!$H$5:$H$65536=B12)*薪酬数据表!$Z$5:$Z$65536)</f>
        <v/>
      </c>
      <c r="O12" s="194">
        <f>N12/C12</f>
        <v/>
      </c>
    </row>
    <row r="13" ht="24" customHeight="1" s="140">
      <c r="A13" s="16" t="n"/>
      <c r="B13" s="16" t="n"/>
      <c r="C13" s="17">
        <f>COUNTIF(薪酬数据表!$H$5:$H$65536,B13)</f>
        <v/>
      </c>
      <c r="D13" s="178">
        <f>SUMPRODUCT((薪酬数据表!$H$5:$H$65536=$B13)*薪酬数据表!J$5:J$65536)</f>
        <v/>
      </c>
      <c r="E13" s="178">
        <f>SUMPRODUCT((薪酬数据表!$H$5:$H$65536=$B13)*薪酬数据表!K$5:K$65536)</f>
        <v/>
      </c>
      <c r="F13" s="178">
        <f>SUMPRODUCT((薪酬数据表!$H$5:$H$65536=$B13)*薪酬数据表!L$5:L$65536)</f>
        <v/>
      </c>
      <c r="G13" s="178">
        <f>SUMPRODUCT((薪酬数据表!$H$5:$H$65536=$B13)*薪酬数据表!M$5:M$65536)</f>
        <v/>
      </c>
      <c r="H13" s="178">
        <f>SUMPRODUCT((薪酬数据表!$H$5:$H$65536=$B13)*薪酬数据表!N$5:N$65536)</f>
        <v/>
      </c>
      <c r="I13" s="178">
        <f>SUMPRODUCT((薪酬数据表!$H$5:$H$65536=$B13)*薪酬数据表!O$5:O$65536)</f>
        <v/>
      </c>
      <c r="J13" s="178">
        <f>SUMPRODUCT((薪酬数据表!$H$5:$H$65536=$B13)*薪酬数据表!P$5:P$65536)</f>
        <v/>
      </c>
      <c r="K13" s="178">
        <f>SUMPRODUCT((薪酬数据表!$H$5:$H$65536=$B13)*薪酬数据表!Q$5:Q$65536)</f>
        <v/>
      </c>
      <c r="L13" s="175">
        <f>SUM(D13:K13)</f>
        <v/>
      </c>
      <c r="M13" s="175">
        <f>L13/C13</f>
        <v/>
      </c>
      <c r="N13" s="192">
        <f>SUMPRODUCT((薪酬数据表!$H$5:$H$65536=B13)*薪酬数据表!$Z$5:$Z$65536)</f>
        <v/>
      </c>
      <c r="O13" s="192">
        <f>N13/C13</f>
        <v/>
      </c>
    </row>
    <row r="14" ht="24" customHeight="1" s="140">
      <c r="A14" s="19" t="n"/>
      <c r="B14" s="19" t="n"/>
      <c r="C14" s="20">
        <f>COUNTIF(薪酬数据表!$H$5:$H$65536,B14)</f>
        <v/>
      </c>
      <c r="D14" s="193">
        <f>SUMPRODUCT((薪酬数据表!$H$5:$H$65536=$B14)*薪酬数据表!J$5:J$65536)</f>
        <v/>
      </c>
      <c r="E14" s="193">
        <f>SUMPRODUCT((薪酬数据表!$H$5:$H$65536=$B14)*薪酬数据表!K$5:K$65536)</f>
        <v/>
      </c>
      <c r="F14" s="193">
        <f>SUMPRODUCT((薪酬数据表!$H$5:$H$65536=$B14)*薪酬数据表!L$5:L$65536)</f>
        <v/>
      </c>
      <c r="G14" s="193">
        <f>SUMPRODUCT((薪酬数据表!$H$5:$H$65536=$B14)*薪酬数据表!M$5:M$65536)</f>
        <v/>
      </c>
      <c r="H14" s="193">
        <f>SUMPRODUCT((薪酬数据表!$H$5:$H$65536=$B14)*薪酬数据表!N$5:N$65536)</f>
        <v/>
      </c>
      <c r="I14" s="193">
        <f>SUMPRODUCT((薪酬数据表!$H$5:$H$65536=$B14)*薪酬数据表!O$5:O$65536)</f>
        <v/>
      </c>
      <c r="J14" s="193">
        <f>SUMPRODUCT((薪酬数据表!$H$5:$H$65536=$B14)*薪酬数据表!P$5:P$65536)</f>
        <v/>
      </c>
      <c r="K14" s="193">
        <f>SUMPRODUCT((薪酬数据表!$H$5:$H$65536=$B14)*薪酬数据表!Q$5:Q$65536)</f>
        <v/>
      </c>
      <c r="L14" s="180">
        <f>SUM(D14:K14)</f>
        <v/>
      </c>
      <c r="M14" s="180">
        <f>L14/C14</f>
        <v/>
      </c>
      <c r="N14" s="194">
        <f>SUMPRODUCT((薪酬数据表!$H$5:$H$65536=B14)*薪酬数据表!$Z$5:$Z$65536)</f>
        <v/>
      </c>
      <c r="O14" s="194">
        <f>N14/C14</f>
        <v/>
      </c>
    </row>
    <row r="15" ht="24" customHeight="1" s="140">
      <c r="A15" s="16" t="n"/>
      <c r="B15" s="16" t="n"/>
      <c r="C15" s="17">
        <f>COUNTIF(薪酬数据表!$H$5:$H$65536,B15)</f>
        <v/>
      </c>
      <c r="D15" s="178">
        <f>SUMPRODUCT((薪酬数据表!$H$5:$H$65536=$B15)*薪酬数据表!J$5:J$65536)</f>
        <v/>
      </c>
      <c r="E15" s="178">
        <f>SUMPRODUCT((薪酬数据表!$H$5:$H$65536=$B15)*薪酬数据表!K$5:K$65536)</f>
        <v/>
      </c>
      <c r="F15" s="178">
        <f>SUMPRODUCT((薪酬数据表!$H$5:$H$65536=$B15)*薪酬数据表!L$5:L$65536)</f>
        <v/>
      </c>
      <c r="G15" s="178">
        <f>SUMPRODUCT((薪酬数据表!$H$5:$H$65536=$B15)*薪酬数据表!M$5:M$65536)</f>
        <v/>
      </c>
      <c r="H15" s="178">
        <f>SUMPRODUCT((薪酬数据表!$H$5:$H$65536=$B15)*薪酬数据表!N$5:N$65536)</f>
        <v/>
      </c>
      <c r="I15" s="178">
        <f>SUMPRODUCT((薪酬数据表!$H$5:$H$65536=$B15)*薪酬数据表!O$5:O$65536)</f>
        <v/>
      </c>
      <c r="J15" s="178">
        <f>SUMPRODUCT((薪酬数据表!$H$5:$H$65536=$B15)*薪酬数据表!P$5:P$65536)</f>
        <v/>
      </c>
      <c r="K15" s="178">
        <f>SUMPRODUCT((薪酬数据表!$H$5:$H$65536=$B15)*薪酬数据表!Q$5:Q$65536)</f>
        <v/>
      </c>
      <c r="L15" s="175">
        <f>SUM(D15:K15)</f>
        <v/>
      </c>
      <c r="M15" s="175">
        <f>L15/C15</f>
        <v/>
      </c>
      <c r="N15" s="192">
        <f>SUMPRODUCT((薪酬数据表!$H$5:$H$65536=B15)*薪酬数据表!$Z$5:$Z$65536)</f>
        <v/>
      </c>
      <c r="O15" s="192">
        <f>N15/C15</f>
        <v/>
      </c>
    </row>
    <row r="16" ht="24" customHeight="1" s="140">
      <c r="A16" s="19" t="n"/>
      <c r="B16" s="19" t="n"/>
      <c r="C16" s="20">
        <f>COUNTIF(薪酬数据表!$H$5:$H$65536,B16)</f>
        <v/>
      </c>
      <c r="D16" s="193">
        <f>SUMPRODUCT((薪酬数据表!$H$5:$H$65536=$B16)*薪酬数据表!J$5:J$65536)</f>
        <v/>
      </c>
      <c r="E16" s="193">
        <f>SUMPRODUCT((薪酬数据表!$H$5:$H$65536=$B16)*薪酬数据表!K$5:K$65536)</f>
        <v/>
      </c>
      <c r="F16" s="193">
        <f>SUMPRODUCT((薪酬数据表!$H$5:$H$65536=$B16)*薪酬数据表!L$5:L$65536)</f>
        <v/>
      </c>
      <c r="G16" s="193">
        <f>SUMPRODUCT((薪酬数据表!$H$5:$H$65536=$B16)*薪酬数据表!M$5:M$65536)</f>
        <v/>
      </c>
      <c r="H16" s="193">
        <f>SUMPRODUCT((薪酬数据表!$H$5:$H$65536=$B16)*薪酬数据表!N$5:N$65536)</f>
        <v/>
      </c>
      <c r="I16" s="193">
        <f>SUMPRODUCT((薪酬数据表!$H$5:$H$65536=$B16)*薪酬数据表!O$5:O$65536)</f>
        <v/>
      </c>
      <c r="J16" s="193">
        <f>SUMPRODUCT((薪酬数据表!$H$5:$H$65536=$B16)*薪酬数据表!P$5:P$65536)</f>
        <v/>
      </c>
      <c r="K16" s="193">
        <f>SUMPRODUCT((薪酬数据表!$H$5:$H$65536=$B16)*薪酬数据表!Q$5:Q$65536)</f>
        <v/>
      </c>
      <c r="L16" s="180">
        <f>SUM(D16:K16)</f>
        <v/>
      </c>
      <c r="M16" s="180">
        <f>L16/C16</f>
        <v/>
      </c>
      <c r="N16" s="194">
        <f>SUMPRODUCT((薪酬数据表!$H$5:$H$65536=B16)*薪酬数据表!$Z$5:$Z$65536)</f>
        <v/>
      </c>
      <c r="O16" s="194">
        <f>N16/C16</f>
        <v/>
      </c>
    </row>
  </sheetData>
  <mergeCells count="9">
    <mergeCell ref="M4:M5"/>
    <mergeCell ref="A2:O2"/>
    <mergeCell ref="N4:N5"/>
    <mergeCell ref="L4:L5"/>
    <mergeCell ref="A1:O1"/>
    <mergeCell ref="O4:O5"/>
    <mergeCell ref="D4:K4"/>
    <mergeCell ref="A3:O3"/>
    <mergeCell ref="Q2:S2"/>
  </mergeCells>
  <pageMargins left="0.699305555555556" right="0.699305555555556" top="0.75" bottom="0.75" header="0.3" footer="0.3"/>
  <pageSetup orientation="portrait" paperSize="9" horizontalDpi="200" verticalDpi="300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S16"/>
  <sheetViews>
    <sheetView showGridLines="0" workbookViewId="0">
      <selection activeCell="A1" sqref="A1:O1"/>
    </sheetView>
  </sheetViews>
  <sheetFormatPr baseColWidth="8" defaultColWidth="9" defaultRowHeight="14.4"/>
  <cols>
    <col width="6" customWidth="1" style="2" min="1" max="1"/>
    <col width="11.8888888888889" customWidth="1" style="2" min="2" max="2"/>
    <col width="8" customWidth="1" style="2" min="3" max="3"/>
    <col width="9.33333333333333" customWidth="1" style="2" min="4" max="4"/>
    <col width="10.3333333333333" customWidth="1" style="2" min="5" max="5"/>
    <col width="11.1111111111111" customWidth="1" style="2" min="6" max="6"/>
    <col width="9.111111111111111" customWidth="1" style="2" min="7" max="7"/>
    <col width="11.2222222222222" customWidth="1" style="2" min="8" max="8"/>
    <col width="9.66666666666667" customWidth="1" style="2" min="9" max="9"/>
    <col width="10.3333333333333" customWidth="1" style="2" min="10" max="10"/>
    <col width="8.444444444444439" customWidth="1" style="2" min="11" max="11"/>
    <col width="10.6666666666667" customWidth="1" style="2" min="12" max="12"/>
    <col width="9" customWidth="1" style="2" min="13" max="13"/>
    <col width="14.3333333333333" customWidth="1" style="2" min="14" max="14"/>
    <col width="11.3333333333333" customWidth="1" style="2" min="15" max="15"/>
    <col width="3.77777777777778" customWidth="1" style="140" min="16" max="16"/>
    <col width="7.66666666666667" customWidth="1" style="140" min="17" max="17"/>
  </cols>
  <sheetData>
    <row r="1" ht="61" customHeight="1" s="140">
      <c r="A1" s="3" t="n"/>
    </row>
    <row r="2" ht="35.25" customHeight="1" s="140">
      <c r="A2" s="37" t="inlineStr">
        <is>
          <t xml:space="preserve">不同学历薪酬结构统计分析 </t>
        </is>
      </c>
      <c r="Q2" s="36" t="inlineStr">
        <is>
          <t>版权所有：                                                                  北京未名潮管理顾问公司</t>
        </is>
      </c>
    </row>
    <row r="3" ht="61" customFormat="1" customHeight="1" s="1">
      <c r="A3" s="38" t="inlineStr">
        <is>
          <t>说明：本表格数据及图表依据薪酬基础数据表自动生成。使用方法：在学历所在列填入学历名称（要求与基础数据一致）即可，其他数据为全自动生成，无需录入数据。目前只列出了5项学历名称，其他单元格为预留单元格。如果行数不够，建议在7-16之间插入行（确保图表数据范围有效），然后选中上方带函数单元格向下拖动复制，为新单元格设置函数公式。</t>
        </is>
      </c>
    </row>
    <row r="4" ht="19" customFormat="1" customHeight="1" s="1">
      <c r="A4" s="6" t="n"/>
      <c r="B4" s="6" t="n"/>
      <c r="C4" s="6" t="n"/>
      <c r="D4" s="7" t="inlineStr">
        <is>
          <t>（税前）薪酬成本结构</t>
        </is>
      </c>
      <c r="E4" s="185" t="n"/>
      <c r="F4" s="185" t="n"/>
      <c r="G4" s="185" t="n"/>
      <c r="H4" s="185" t="n"/>
      <c r="I4" s="185" t="n"/>
      <c r="J4" s="185" t="n"/>
      <c r="K4" s="186" t="n"/>
      <c r="L4" s="22" t="inlineStr">
        <is>
          <t>税前薪酬成本总额</t>
        </is>
      </c>
      <c r="M4" s="22" t="inlineStr">
        <is>
          <t>人均薪酬成本</t>
        </is>
      </c>
      <c r="N4" s="23" t="inlineStr">
        <is>
          <t>税后实发工资总额（包括扣除应扣款、代缴、个税等）</t>
        </is>
      </c>
      <c r="O4" s="24" t="inlineStr">
        <is>
          <t>人均税后实发薪资</t>
        </is>
      </c>
    </row>
    <row r="5" ht="27" customFormat="1" customHeight="1" s="1">
      <c r="A5" s="8" t="inlineStr">
        <is>
          <t>序号</t>
        </is>
      </c>
      <c r="B5" s="8" t="inlineStr">
        <is>
          <t>学历</t>
        </is>
      </c>
      <c r="C5" s="8" t="inlineStr">
        <is>
          <t>人数</t>
        </is>
      </c>
      <c r="D5" s="9" t="inlineStr">
        <is>
          <t>基本工资</t>
        </is>
      </c>
      <c r="E5" s="9" t="inlineStr">
        <is>
          <t>绩效工资</t>
        </is>
      </c>
      <c r="F5" s="9" t="inlineStr">
        <is>
          <t>固定补贴</t>
        </is>
      </c>
      <c r="G5" s="10" t="inlineStr">
        <is>
          <t>加班费</t>
        </is>
      </c>
      <c r="H5" s="11" t="inlineStr">
        <is>
          <t>奖金/提成</t>
        </is>
      </c>
      <c r="I5" s="25" t="inlineStr">
        <is>
          <t>社保（公司部分）</t>
        </is>
      </c>
      <c r="J5" s="25" t="inlineStr">
        <is>
          <t>公积金（公司部分）</t>
        </is>
      </c>
      <c r="K5" s="11" t="inlineStr">
        <is>
          <t>其它补贴</t>
        </is>
      </c>
      <c r="L5" s="187" t="n"/>
      <c r="M5" s="187" t="n"/>
      <c r="N5" s="187" t="n"/>
      <c r="O5" s="187" t="n"/>
    </row>
    <row r="6" ht="27" customFormat="1" customHeight="1" s="1">
      <c r="A6" s="12" t="n"/>
      <c r="B6" s="13" t="inlineStr">
        <is>
          <t>合计</t>
        </is>
      </c>
      <c r="C6" s="14">
        <f>SUM(C7:C5000)</f>
        <v/>
      </c>
      <c r="D6" s="188">
        <f>SUM(D7:D5000)</f>
        <v/>
      </c>
      <c r="E6" s="188">
        <f>SUM(E7:E5000)</f>
        <v/>
      </c>
      <c r="F6" s="188">
        <f>SUM(F7:F5000)</f>
        <v/>
      </c>
      <c r="G6" s="188">
        <f>SUM(G7:G5000)</f>
        <v/>
      </c>
      <c r="H6" s="188">
        <f>SUM(H7:H5000)</f>
        <v/>
      </c>
      <c r="I6" s="188">
        <f>SUM(I7:I5000)</f>
        <v/>
      </c>
      <c r="J6" s="188">
        <f>SUM(J7:J5000)</f>
        <v/>
      </c>
      <c r="K6" s="188">
        <f>SUM(K7:K5000)</f>
        <v/>
      </c>
      <c r="L6" s="189">
        <f>SUM(L7:L5000)</f>
        <v/>
      </c>
      <c r="M6" s="190">
        <f>L6/C6</f>
        <v/>
      </c>
      <c r="N6" s="189">
        <f>SUM(N7:N5000)</f>
        <v/>
      </c>
      <c r="O6" s="191">
        <f>N6/C6</f>
        <v/>
      </c>
    </row>
    <row r="7" ht="24" customHeight="1" s="140">
      <c r="A7" s="16" t="n">
        <v>1</v>
      </c>
      <c r="B7" s="16" t="inlineStr">
        <is>
          <t>博士</t>
        </is>
      </c>
      <c r="C7" s="17">
        <f>COUNTIF(薪酬数据表!$E$5:$E$65536,B7)</f>
        <v/>
      </c>
      <c r="D7" s="178">
        <f>SUMPRODUCT((薪酬数据表!$E$5:$E$65536=$B7)*薪酬数据表!J$5:J$65536)</f>
        <v/>
      </c>
      <c r="E7" s="178">
        <f>SUMPRODUCT((薪酬数据表!$E$5:$E$65536=$B7)*薪酬数据表!K$5:K$65536)</f>
        <v/>
      </c>
      <c r="F7" s="178">
        <f>SUMPRODUCT((薪酬数据表!$E$5:$E$65536=$B7)*薪酬数据表!L$5:L$65536)</f>
        <v/>
      </c>
      <c r="G7" s="178">
        <f>SUMPRODUCT((薪酬数据表!$E$5:$E$65536=$B7)*薪酬数据表!M$5:M$65536)</f>
        <v/>
      </c>
      <c r="H7" s="178">
        <f>SUMPRODUCT((薪酬数据表!$E$5:$E$65536=$B7)*薪酬数据表!N$5:N$65536)</f>
        <v/>
      </c>
      <c r="I7" s="178">
        <f>SUMPRODUCT((薪酬数据表!$E$5:$E$65536=$B7)*薪酬数据表!O$5:O$65536)</f>
        <v/>
      </c>
      <c r="J7" s="178">
        <f>SUMPRODUCT((薪酬数据表!$E$5:$E$65536=$B7)*薪酬数据表!P$5:P$65536)</f>
        <v/>
      </c>
      <c r="K7" s="178">
        <f>SUMPRODUCT((薪酬数据表!$E$5:$E$65536=$B7)*薪酬数据表!Q$5:Q$65536)</f>
        <v/>
      </c>
      <c r="L7" s="175">
        <f>SUM(D7:K7)</f>
        <v/>
      </c>
      <c r="M7" s="175">
        <f>L7/C7</f>
        <v/>
      </c>
      <c r="N7" s="192">
        <f>SUMPRODUCT((薪酬数据表!$E$5:$E$65536=B7)*薪酬数据表!$Z$5:$Z$65536)</f>
        <v/>
      </c>
      <c r="O7" s="192">
        <f>N7/C7</f>
        <v/>
      </c>
    </row>
    <row r="8" ht="24" customHeight="1" s="140">
      <c r="A8" s="19" t="n">
        <v>2</v>
      </c>
      <c r="B8" s="19" t="inlineStr">
        <is>
          <t>硕士</t>
        </is>
      </c>
      <c r="C8" s="20">
        <f>COUNTIF(薪酬数据表!$E$5:$E$65536,B8)</f>
        <v/>
      </c>
      <c r="D8" s="193">
        <f>SUMPRODUCT((薪酬数据表!$E$5:$E$65536=$B8)*薪酬数据表!J$5:J$65536)</f>
        <v/>
      </c>
      <c r="E8" s="193">
        <f>SUMPRODUCT((薪酬数据表!$E$5:$E$65536=$B8)*薪酬数据表!K$5:K$65536)</f>
        <v/>
      </c>
      <c r="F8" s="193">
        <f>SUMPRODUCT((薪酬数据表!$E$5:$E$65536=$B8)*薪酬数据表!L$5:L$65536)</f>
        <v/>
      </c>
      <c r="G8" s="193">
        <f>SUMPRODUCT((薪酬数据表!$E$5:$E$65536=$B8)*薪酬数据表!M$5:M$65536)</f>
        <v/>
      </c>
      <c r="H8" s="193">
        <f>SUMPRODUCT((薪酬数据表!$E$5:$E$65536=$B8)*薪酬数据表!N$5:N$65536)</f>
        <v/>
      </c>
      <c r="I8" s="193">
        <f>SUMPRODUCT((薪酬数据表!$E$5:$E$65536=$B8)*薪酬数据表!O$5:O$65536)</f>
        <v/>
      </c>
      <c r="J8" s="193">
        <f>SUMPRODUCT((薪酬数据表!$E$5:$E$65536=$B8)*薪酬数据表!P$5:P$65536)</f>
        <v/>
      </c>
      <c r="K8" s="193">
        <f>SUMPRODUCT((薪酬数据表!$E$5:$E$65536=$B8)*薪酬数据表!Q$5:Q$65536)</f>
        <v/>
      </c>
      <c r="L8" s="180">
        <f>SUM(D8:K8)</f>
        <v/>
      </c>
      <c r="M8" s="180">
        <f>L8/C8</f>
        <v/>
      </c>
      <c r="N8" s="194">
        <f>SUMPRODUCT((薪酬数据表!$E$5:$E$65536=B8)*薪酬数据表!$Z$5:$Z$65536)</f>
        <v/>
      </c>
      <c r="O8" s="194">
        <f>N8/C8</f>
        <v/>
      </c>
    </row>
    <row r="9" ht="24" customHeight="1" s="140">
      <c r="A9" s="16" t="n">
        <v>3</v>
      </c>
      <c r="B9" s="16" t="inlineStr">
        <is>
          <t>本科</t>
        </is>
      </c>
      <c r="C9" s="17">
        <f>COUNTIF(薪酬数据表!$E$5:$E$65536,B9)</f>
        <v/>
      </c>
      <c r="D9" s="178">
        <f>SUMPRODUCT((薪酬数据表!$E$5:$E$65536=$B9)*薪酬数据表!J$5:J$65536)</f>
        <v/>
      </c>
      <c r="E9" s="178">
        <f>SUMPRODUCT((薪酬数据表!$E$5:$E$65536=$B9)*薪酬数据表!K$5:K$65536)</f>
        <v/>
      </c>
      <c r="F9" s="178">
        <f>SUMPRODUCT((薪酬数据表!$E$5:$E$65536=$B9)*薪酬数据表!L$5:L$65536)</f>
        <v/>
      </c>
      <c r="G9" s="178">
        <f>SUMPRODUCT((薪酬数据表!$E$5:$E$65536=$B9)*薪酬数据表!M$5:M$65536)</f>
        <v/>
      </c>
      <c r="H9" s="178">
        <f>SUMPRODUCT((薪酬数据表!$E$5:$E$65536=$B9)*薪酬数据表!N$5:N$65536)</f>
        <v/>
      </c>
      <c r="I9" s="178">
        <f>SUMPRODUCT((薪酬数据表!$E$5:$E$65536=$B9)*薪酬数据表!O$5:O$65536)</f>
        <v/>
      </c>
      <c r="J9" s="178">
        <f>SUMPRODUCT((薪酬数据表!$E$5:$E$65536=$B9)*薪酬数据表!P$5:P$65536)</f>
        <v/>
      </c>
      <c r="K9" s="178">
        <f>SUMPRODUCT((薪酬数据表!$E$5:$E$65536=$B9)*薪酬数据表!Q$5:Q$65536)</f>
        <v/>
      </c>
      <c r="L9" s="175">
        <f>SUM(D9:K9)</f>
        <v/>
      </c>
      <c r="M9" s="175">
        <f>L9/C9</f>
        <v/>
      </c>
      <c r="N9" s="192">
        <f>SUMPRODUCT((薪酬数据表!$E$5:$E$65536=B9)*薪酬数据表!$Z$5:$Z$65536)</f>
        <v/>
      </c>
      <c r="O9" s="192">
        <f>N9/C9</f>
        <v/>
      </c>
    </row>
    <row r="10" ht="24" customHeight="1" s="140">
      <c r="A10" s="19" t="n">
        <v>4</v>
      </c>
      <c r="B10" s="19" t="inlineStr">
        <is>
          <t>大专</t>
        </is>
      </c>
      <c r="C10" s="20">
        <f>COUNTIF(薪酬数据表!$E$5:$E$65536,B10)</f>
        <v/>
      </c>
      <c r="D10" s="193">
        <f>SUMPRODUCT((薪酬数据表!$E$5:$E$65536=$B10)*薪酬数据表!J$5:J$65536)</f>
        <v/>
      </c>
      <c r="E10" s="193">
        <f>SUMPRODUCT((薪酬数据表!$E$5:$E$65536=$B10)*薪酬数据表!K$5:K$65536)</f>
        <v/>
      </c>
      <c r="F10" s="193">
        <f>SUMPRODUCT((薪酬数据表!$E$5:$E$65536=$B10)*薪酬数据表!L$5:L$65536)</f>
        <v/>
      </c>
      <c r="G10" s="193">
        <f>SUMPRODUCT((薪酬数据表!$E$5:$E$65536=$B10)*薪酬数据表!M$5:M$65536)</f>
        <v/>
      </c>
      <c r="H10" s="193">
        <f>SUMPRODUCT((薪酬数据表!$E$5:$E$65536=$B10)*薪酬数据表!N$5:N$65536)</f>
        <v/>
      </c>
      <c r="I10" s="193">
        <f>SUMPRODUCT((薪酬数据表!$E$5:$E$65536=$B10)*薪酬数据表!O$5:O$65536)</f>
        <v/>
      </c>
      <c r="J10" s="193">
        <f>SUMPRODUCT((薪酬数据表!$E$5:$E$65536=$B10)*薪酬数据表!P$5:P$65536)</f>
        <v/>
      </c>
      <c r="K10" s="193">
        <f>SUMPRODUCT((薪酬数据表!$E$5:$E$65536=$B10)*薪酬数据表!Q$5:Q$65536)</f>
        <v/>
      </c>
      <c r="L10" s="180">
        <f>SUM(D10:K10)</f>
        <v/>
      </c>
      <c r="M10" s="180">
        <f>L10/C10</f>
        <v/>
      </c>
      <c r="N10" s="194">
        <f>SUMPRODUCT((薪酬数据表!$E$5:$E$65536=B10)*薪酬数据表!$Z$5:$Z$65536)</f>
        <v/>
      </c>
      <c r="O10" s="194">
        <f>N10/C10</f>
        <v/>
      </c>
    </row>
    <row r="11" ht="24" customHeight="1" s="140">
      <c r="A11" s="16" t="n">
        <v>5</v>
      </c>
      <c r="B11" s="16" t="inlineStr">
        <is>
          <t>中专</t>
        </is>
      </c>
      <c r="C11" s="17">
        <f>COUNTIF(薪酬数据表!$E$5:$E$65536,B11)</f>
        <v/>
      </c>
      <c r="D11" s="178">
        <f>SUMPRODUCT((薪酬数据表!$E$5:$E$65536=$B11)*薪酬数据表!J$5:J$65536)</f>
        <v/>
      </c>
      <c r="E11" s="178">
        <f>SUMPRODUCT((薪酬数据表!$E$5:$E$65536=$B11)*薪酬数据表!K$5:K$65536)</f>
        <v/>
      </c>
      <c r="F11" s="178">
        <f>SUMPRODUCT((薪酬数据表!$E$5:$E$65536=$B11)*薪酬数据表!L$5:L$65536)</f>
        <v/>
      </c>
      <c r="G11" s="178">
        <f>SUMPRODUCT((薪酬数据表!$E$5:$E$65536=$B11)*薪酬数据表!M$5:M$65536)</f>
        <v/>
      </c>
      <c r="H11" s="178">
        <f>SUMPRODUCT((薪酬数据表!$E$5:$E$65536=$B11)*薪酬数据表!N$5:N$65536)</f>
        <v/>
      </c>
      <c r="I11" s="178">
        <f>SUMPRODUCT((薪酬数据表!$E$5:$E$65536=$B11)*薪酬数据表!O$5:O$65536)</f>
        <v/>
      </c>
      <c r="J11" s="178">
        <f>SUMPRODUCT((薪酬数据表!$E$5:$E$65536=$B11)*薪酬数据表!P$5:P$65536)</f>
        <v/>
      </c>
      <c r="K11" s="178">
        <f>SUMPRODUCT((薪酬数据表!$E$5:$E$65536=$B11)*薪酬数据表!Q$5:Q$65536)</f>
        <v/>
      </c>
      <c r="L11" s="175">
        <f>SUM(D11:K11)</f>
        <v/>
      </c>
      <c r="M11" s="175">
        <f>L11/C11</f>
        <v/>
      </c>
      <c r="N11" s="192">
        <f>SUMPRODUCT((薪酬数据表!$E$5:$E$65536=B11)*薪酬数据表!$Z$5:$Z$65536)</f>
        <v/>
      </c>
      <c r="O11" s="192">
        <f>N11/C11</f>
        <v/>
      </c>
    </row>
    <row r="12" ht="24" customHeight="1" s="140">
      <c r="A12" s="19" t="n"/>
      <c r="B12" s="19" t="n"/>
      <c r="C12" s="20" t="n"/>
      <c r="D12" s="193">
        <f>SUMPRODUCT((薪酬数据表!$E$5:$E$65536=$B12)*薪酬数据表!J$5:J$65536)</f>
        <v/>
      </c>
      <c r="E12" s="193">
        <f>SUMPRODUCT((薪酬数据表!$E$5:$E$65536=$B12)*薪酬数据表!K$5:K$65536)</f>
        <v/>
      </c>
      <c r="F12" s="193">
        <f>SUMPRODUCT((薪酬数据表!$E$5:$E$65536=$B12)*薪酬数据表!L$5:L$65536)</f>
        <v/>
      </c>
      <c r="G12" s="193">
        <f>SUMPRODUCT((薪酬数据表!$E$5:$E$65536=$B12)*薪酬数据表!M$5:M$65536)</f>
        <v/>
      </c>
      <c r="H12" s="193">
        <f>SUMPRODUCT((薪酬数据表!$E$5:$E$65536=$B12)*薪酬数据表!N$5:N$65536)</f>
        <v/>
      </c>
      <c r="I12" s="193">
        <f>SUMPRODUCT((薪酬数据表!$E$5:$E$65536=$B12)*薪酬数据表!O$5:O$65536)</f>
        <v/>
      </c>
      <c r="J12" s="193">
        <f>SUMPRODUCT((薪酬数据表!$E$5:$E$65536=$B12)*薪酬数据表!P$5:P$65536)</f>
        <v/>
      </c>
      <c r="K12" s="193">
        <f>SUMPRODUCT((薪酬数据表!$E$5:$E$65536=$B12)*薪酬数据表!Q$5:Q$65536)</f>
        <v/>
      </c>
      <c r="L12" s="180">
        <f>SUM(D12:K12)</f>
        <v/>
      </c>
      <c r="M12" s="180">
        <f>L12/C12</f>
        <v/>
      </c>
      <c r="N12" s="194">
        <f>SUMPRODUCT((薪酬数据表!$E$5:$E$65536=B12)*薪酬数据表!$Z$5:$Z$65536)</f>
        <v/>
      </c>
      <c r="O12" s="194">
        <f>N12/C12</f>
        <v/>
      </c>
    </row>
    <row r="13" ht="24" customHeight="1" s="140">
      <c r="A13" s="16" t="n"/>
      <c r="B13" s="16" t="n"/>
      <c r="C13" s="17" t="n"/>
      <c r="D13" s="178">
        <f>SUMPRODUCT((薪酬数据表!$E$5:$E$65536=$B13)*薪酬数据表!J$5:J$65536)</f>
        <v/>
      </c>
      <c r="E13" s="178">
        <f>SUMPRODUCT((薪酬数据表!$E$5:$E$65536=$B13)*薪酬数据表!K$5:K$65536)</f>
        <v/>
      </c>
      <c r="F13" s="178">
        <f>SUMPRODUCT((薪酬数据表!$E$5:$E$65536=$B13)*薪酬数据表!L$5:L$65536)</f>
        <v/>
      </c>
      <c r="G13" s="178">
        <f>SUMPRODUCT((薪酬数据表!$E$5:$E$65536=$B13)*薪酬数据表!M$5:M$65536)</f>
        <v/>
      </c>
      <c r="H13" s="178">
        <f>SUMPRODUCT((薪酬数据表!$E$5:$E$65536=$B13)*薪酬数据表!N$5:N$65536)</f>
        <v/>
      </c>
      <c r="I13" s="178">
        <f>SUMPRODUCT((薪酬数据表!$E$5:$E$65536=$B13)*薪酬数据表!O$5:O$65536)</f>
        <v/>
      </c>
      <c r="J13" s="178">
        <f>SUMPRODUCT((薪酬数据表!$E$5:$E$65536=$B13)*薪酬数据表!P$5:P$65536)</f>
        <v/>
      </c>
      <c r="K13" s="178">
        <f>SUMPRODUCT((薪酬数据表!$E$5:$E$65536=$B13)*薪酬数据表!Q$5:Q$65536)</f>
        <v/>
      </c>
      <c r="L13" s="175">
        <f>SUM(D13:K13)</f>
        <v/>
      </c>
      <c r="M13" s="175">
        <f>L13/C13</f>
        <v/>
      </c>
      <c r="N13" s="192">
        <f>SUMPRODUCT((薪酬数据表!$E$5:$E$65536=B13)*薪酬数据表!$Z$5:$Z$65536)</f>
        <v/>
      </c>
      <c r="O13" s="192">
        <f>N13/C13</f>
        <v/>
      </c>
    </row>
    <row r="14" ht="24" customHeight="1" s="140">
      <c r="A14" s="19" t="n"/>
      <c r="B14" s="19" t="n"/>
      <c r="C14" s="20" t="n"/>
      <c r="D14" s="193">
        <f>SUMPRODUCT((薪酬数据表!$E$5:$E$65536=$B14)*薪酬数据表!J$5:J$65536)</f>
        <v/>
      </c>
      <c r="E14" s="193">
        <f>SUMPRODUCT((薪酬数据表!$E$5:$E$65536=$B14)*薪酬数据表!K$5:K$65536)</f>
        <v/>
      </c>
      <c r="F14" s="193">
        <f>SUMPRODUCT((薪酬数据表!$E$5:$E$65536=$B14)*薪酬数据表!L$5:L$65536)</f>
        <v/>
      </c>
      <c r="G14" s="193">
        <f>SUMPRODUCT((薪酬数据表!$E$5:$E$65536=$B14)*薪酬数据表!M$5:M$65536)</f>
        <v/>
      </c>
      <c r="H14" s="193">
        <f>SUMPRODUCT((薪酬数据表!$E$5:$E$65536=$B14)*薪酬数据表!N$5:N$65536)</f>
        <v/>
      </c>
      <c r="I14" s="193">
        <f>SUMPRODUCT((薪酬数据表!$E$5:$E$65536=$B14)*薪酬数据表!O$5:O$65536)</f>
        <v/>
      </c>
      <c r="J14" s="193">
        <f>SUMPRODUCT((薪酬数据表!$E$5:$E$65536=$B14)*薪酬数据表!P$5:P$65536)</f>
        <v/>
      </c>
      <c r="K14" s="193">
        <f>SUMPRODUCT((薪酬数据表!$E$5:$E$65536=$B14)*薪酬数据表!Q$5:Q$65536)</f>
        <v/>
      </c>
      <c r="L14" s="180">
        <f>SUM(D14:K14)</f>
        <v/>
      </c>
      <c r="M14" s="180">
        <f>L14/C14</f>
        <v/>
      </c>
      <c r="N14" s="194">
        <f>SUMPRODUCT((薪酬数据表!$E$5:$E$65536=B14)*薪酬数据表!$Z$5:$Z$65536)</f>
        <v/>
      </c>
      <c r="O14" s="194">
        <f>N14/C14</f>
        <v/>
      </c>
    </row>
    <row r="15" ht="24" customHeight="1" s="140">
      <c r="A15" s="16" t="n"/>
      <c r="B15" s="16" t="n"/>
      <c r="C15" s="17" t="n"/>
      <c r="D15" s="178">
        <f>SUMPRODUCT((薪酬数据表!$E$5:$E$65536=$B15)*薪酬数据表!J$5:J$65536)</f>
        <v/>
      </c>
      <c r="E15" s="178">
        <f>SUMPRODUCT((薪酬数据表!$E$5:$E$65536=$B15)*薪酬数据表!K$5:K$65536)</f>
        <v/>
      </c>
      <c r="F15" s="178">
        <f>SUMPRODUCT((薪酬数据表!$E$5:$E$65536=$B15)*薪酬数据表!L$5:L$65536)</f>
        <v/>
      </c>
      <c r="G15" s="178">
        <f>SUMPRODUCT((薪酬数据表!$E$5:$E$65536=$B15)*薪酬数据表!M$5:M$65536)</f>
        <v/>
      </c>
      <c r="H15" s="178">
        <f>SUMPRODUCT((薪酬数据表!$E$5:$E$65536=$B15)*薪酬数据表!N$5:N$65536)</f>
        <v/>
      </c>
      <c r="I15" s="178">
        <f>SUMPRODUCT((薪酬数据表!$E$5:$E$65536=$B15)*薪酬数据表!O$5:O$65536)</f>
        <v/>
      </c>
      <c r="J15" s="178">
        <f>SUMPRODUCT((薪酬数据表!$E$5:$E$65536=$B15)*薪酬数据表!P$5:P$65536)</f>
        <v/>
      </c>
      <c r="K15" s="178">
        <f>SUMPRODUCT((薪酬数据表!$E$5:$E$65536=$B15)*薪酬数据表!Q$5:Q$65536)</f>
        <v/>
      </c>
      <c r="L15" s="175">
        <f>SUM(D15:K15)</f>
        <v/>
      </c>
      <c r="M15" s="175">
        <f>L15/C15</f>
        <v/>
      </c>
      <c r="N15" s="192">
        <f>SUMPRODUCT((薪酬数据表!$E$5:$E$65536=B15)*薪酬数据表!$Z$5:$Z$65536)</f>
        <v/>
      </c>
      <c r="O15" s="192">
        <f>N15/C15</f>
        <v/>
      </c>
    </row>
    <row r="16" ht="24" customHeight="1" s="140">
      <c r="A16" s="19" t="n"/>
      <c r="B16" s="19" t="n"/>
      <c r="C16" s="20" t="n"/>
      <c r="D16" s="193">
        <f>SUMPRODUCT((薪酬数据表!$E$5:$E$65536=$B16)*薪酬数据表!J$5:J$65536)</f>
        <v/>
      </c>
      <c r="E16" s="193">
        <f>SUMPRODUCT((薪酬数据表!$E$5:$E$65536=$B16)*薪酬数据表!K$5:K$65536)</f>
        <v/>
      </c>
      <c r="F16" s="193">
        <f>SUMPRODUCT((薪酬数据表!$E$5:$E$65536=$B16)*薪酬数据表!L$5:L$65536)</f>
        <v/>
      </c>
      <c r="G16" s="193">
        <f>SUMPRODUCT((薪酬数据表!$E$5:$E$65536=$B16)*薪酬数据表!M$5:M$65536)</f>
        <v/>
      </c>
      <c r="H16" s="193">
        <f>SUMPRODUCT((薪酬数据表!$E$5:$E$65536=$B16)*薪酬数据表!N$5:N$65536)</f>
        <v/>
      </c>
      <c r="I16" s="193">
        <f>SUMPRODUCT((薪酬数据表!$E$5:$E$65536=$B16)*薪酬数据表!O$5:O$65536)</f>
        <v/>
      </c>
      <c r="J16" s="193">
        <f>SUMPRODUCT((薪酬数据表!$E$5:$E$65536=$B16)*薪酬数据表!P$5:P$65536)</f>
        <v/>
      </c>
      <c r="K16" s="193">
        <f>SUMPRODUCT((薪酬数据表!$E$5:$E$65536=$B16)*薪酬数据表!Q$5:Q$65536)</f>
        <v/>
      </c>
      <c r="L16" s="180">
        <f>SUM(D16:K16)</f>
        <v/>
      </c>
      <c r="M16" s="180">
        <f>L16/C16</f>
        <v/>
      </c>
      <c r="N16" s="194">
        <f>SUMPRODUCT((薪酬数据表!$E$5:$E$65536=B16)*薪酬数据表!$Z$5:$Z$65536)</f>
        <v/>
      </c>
      <c r="O16" s="194">
        <f>N16/C16</f>
        <v/>
      </c>
    </row>
  </sheetData>
  <mergeCells count="9">
    <mergeCell ref="M4:M5"/>
    <mergeCell ref="A2:O2"/>
    <mergeCell ref="N4:N5"/>
    <mergeCell ref="L4:L5"/>
    <mergeCell ref="A1:O1"/>
    <mergeCell ref="O4:O5"/>
    <mergeCell ref="D4:K4"/>
    <mergeCell ref="A3:O3"/>
    <mergeCell ref="Q2:S2"/>
  </mergeCells>
  <pageMargins left="0.75" right="0.75" top="1" bottom="1" header="0.511805555555556" footer="0.511805555555556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何建湘</dc:creator>
  <dcterms:created xmlns:dcterms="http://purl.org/dc/terms/" xmlns:xsi="http://www.w3.org/2001/XMLSchema-instance" xsi:type="dcterms:W3CDTF">2006-09-13T11:21:00Z</dcterms:created>
  <dcterms:modified xmlns:dcterms="http://purl.org/dc/terms/" xmlns:xsi="http://www.w3.org/2001/XMLSchema-instance" xsi:type="dcterms:W3CDTF">2026-05-31T07:31:16Z</dcterms:modified>
  <cp:lastModifiedBy>hejianxiang</cp:lastModifiedBy>
</cp:coreProperties>
</file>

<file path=docProps/custom.xml><?xml version="1.0" encoding="utf-8"?>
<Properties xmlns="http://schemas.openxmlformats.org/officeDocument/2006/custom-properties">
  <property name="KSOProductBuildVer" fmtid="{D5CDD505-2E9C-101B-9397-08002B2CF9AE}" pid="2">
    <vt:lpwstr xmlns:vt="http://schemas.openxmlformats.org/officeDocument/2006/docPropsVTypes">2052-10.1.0.7469</vt:lpwstr>
  </property>
  <property name="KSOTemplateUUID" fmtid="{D5CDD505-2E9C-101B-9397-08002B2CF9AE}" pid="3">
    <vt:lpwstr xmlns:vt="http://schemas.openxmlformats.org/officeDocument/2006/docPropsVTypes">v1.0_mb_HKF23vz5tTBT/Xov9Ck+oA==</vt:lpwstr>
  </property>
</Properties>
</file>