
<file path=[Content_Types].xml><?xml version="1.0" encoding="utf-8"?>
<Types xmlns="http://schemas.openxmlformats.org/package/2006/content-types">
  <Default ContentType="application/vnd.openxmlformats-officedocument.vmlDrawing" Extension="vml"/>
  <Default ContentType="image/png" Extension="png"/>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ms-office.chartcolorstyle+xml" PartName="/xl/charts/colors1.xml"/>
  <Override ContentType="application/vnd.ms-office.chartcolorstyle+xml" PartName="/xl/charts/colors2.xml"/>
  <Override ContentType="application/vnd.ms-office.chartcolorstyle+xml" PartName="/xl/charts/colors3.xml"/>
  <Override ContentType="application/vnd.ms-office.chartcolorstyle+xml" PartName="/xl/charts/colors4.xml"/>
  <Override ContentType="application/vnd.ms-office.chartstyle+xml" PartName="/xl/charts/style1.xml"/>
  <Override ContentType="application/vnd.ms-office.chartstyle+xml" PartName="/xl/charts/style2.xml"/>
  <Override ContentType="application/vnd.ms-office.chartstyle+xml" PartName="/xl/charts/style3.xml"/>
  <Override ContentType="application/vnd.ms-office.chartstyle+xml" PartName="/xl/charts/style4.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88" windowHeight="9420"/>
  </bookViews>
  <sheets>
    <sheet name="分析表" sheetId="5" r:id="rId1"/>
    <sheet name="员工基本信息表" sheetId="1" r:id="rId2"/>
    <sheet name="下拉菜单名称设置" sheetId="4" r:id="rId3"/>
  </sheets>
  <calcPr calcId="144525" concurrentCalc="0"/>
</workbook>
</file>

<file path=xl/comments1.xml><?xml version="1.0" encoding="utf-8"?>
<comments xmlns="http://schemas.openxmlformats.org/spreadsheetml/2006/main">
  <authors>
    <author>hejianxiang</author>
  </authors>
  <commentList>
    <comment ref="O35" authorId="0">
      <text>
        <r>
          <rPr>
            <b/>
            <sz val="9"/>
            <rFont val="宋体"/>
            <charset val="134"/>
          </rPr>
          <t>hejianxiang:</t>
        </r>
        <r>
          <rPr>
            <sz val="9"/>
            <rFont val="宋体"/>
            <charset val="134"/>
          </rPr>
          <t xml:space="preserve">
</t>
        </r>
      </text>
    </comment>
  </commentList>
</comments>
</file>

<file path=xl/sharedStrings.xml><?xml version="1.0" encoding="utf-8"?>
<sst xmlns="http://schemas.openxmlformats.org/spreadsheetml/2006/main" count="134">
  <si>
    <t xml:space="preserve">          人力资源管理工具 </t>
  </si>
  <si>
    <r>
      <rPr>
        <b/>
        <sz val="20"/>
        <color theme="1"/>
        <rFont val="微软雅黑"/>
        <charset val="134"/>
      </rPr>
      <t xml:space="preserve">不同部门员工工龄结构自动分析工具         </t>
    </r>
    <r>
      <rPr>
        <b/>
        <sz val="18"/>
        <color theme="1"/>
        <rFont val="微软雅黑"/>
        <charset val="134"/>
      </rPr>
      <t xml:space="preserve">                                                     </t>
    </r>
    <r>
      <rPr>
        <sz val="16"/>
        <color theme="1"/>
        <rFont val="微软雅黑"/>
        <charset val="134"/>
      </rPr>
      <t>（三张表格，可任意设置年限，依据员工信息全自动生成）</t>
    </r>
  </si>
  <si>
    <r>
      <t>说明：本图表模板用于统计和分析各部门的人力资源工龄结构现状。工具特点：1.根据员工基本信息表全自动生成，工作年限结构情况通过图表呈现一目了然；2.</t>
    </r>
    <r>
      <rPr>
        <b/>
        <sz val="11"/>
        <color theme="1"/>
        <rFont val="微软雅黑"/>
        <charset val="134"/>
      </rPr>
      <t>可以任意设置工作年限，而不再需要调整函数公式，只需要调整数字即可，从而解决了长期以来大家因为调整数字而需要同步调整函数公式的痛苦。</t>
    </r>
    <r>
      <rPr>
        <sz val="11"/>
        <color theme="1"/>
        <rFont val="微软雅黑"/>
        <charset val="134"/>
      </rPr>
      <t>使用方法：首先设置好下拉菜单各项目名称并完善员工基本信息表，详细要求见表格说明；本表格中输入部门名称即可，数据及图表为全自动生成。如果修改工作年限，只需要调整对应的起始值、终止值的数字即可，不要调整对应工龄项目名称。如果行数不够，采用下拉拖动复制方式即可设置新的函数公式，但是需要注意图表有效数据范围的变化。</t>
    </r>
  </si>
  <si>
    <t>起值</t>
  </si>
  <si>
    <t>终值</t>
  </si>
  <si>
    <t>序号</t>
  </si>
  <si>
    <t>部门名称</t>
  </si>
  <si>
    <t>人数合计</t>
  </si>
  <si>
    <t>各部门平均工龄</t>
  </si>
  <si>
    <t>总经办</t>
  </si>
  <si>
    <t>营销部</t>
  </si>
  <si>
    <t>财务部</t>
  </si>
  <si>
    <t>人资部</t>
  </si>
  <si>
    <t>客服部</t>
  </si>
  <si>
    <t>生产部</t>
  </si>
  <si>
    <t>研发部</t>
  </si>
  <si>
    <t>合计</t>
  </si>
  <si>
    <t>占比</t>
  </si>
  <si>
    <t xml:space="preserve">版权所有：北京未名潮管理顾问公司 </t>
  </si>
  <si>
    <t>员工基本信息表</t>
  </si>
  <si>
    <r>
      <rPr>
        <sz val="12"/>
        <color theme="1"/>
        <rFont val="微软雅黑"/>
        <charset val="134"/>
      </rPr>
      <t>说明：本表格为员工基本信息表，所列项目为常用的标准录入项目名称，且大部分已经设置好下拉菜单，如果需要调整，只需要在下拉菜单设置表中进行修改即可，非常灵活方便，无需在本表中修改函数公式。（表格中</t>
    </r>
    <r>
      <rPr>
        <b/>
        <sz val="12"/>
        <color theme="1"/>
        <rFont val="微软雅黑"/>
        <charset val="134"/>
      </rPr>
      <t>年龄、工作年限</t>
    </r>
    <r>
      <rPr>
        <sz val="12"/>
        <color theme="1"/>
        <rFont val="微软雅黑"/>
        <charset val="134"/>
      </rPr>
      <t>为自动生成，请勿填入数据）</t>
    </r>
  </si>
  <si>
    <t>员工编号</t>
  </si>
  <si>
    <t>姓名</t>
  </si>
  <si>
    <t>性别</t>
  </si>
  <si>
    <t>出生日期</t>
  </si>
  <si>
    <t>年龄</t>
  </si>
  <si>
    <t>籍贯</t>
  </si>
  <si>
    <t>民族</t>
  </si>
  <si>
    <t>专业</t>
  </si>
  <si>
    <t>学历</t>
  </si>
  <si>
    <t>部门</t>
  </si>
  <si>
    <t>职务</t>
  </si>
  <si>
    <t>职级</t>
  </si>
  <si>
    <t>入职日期</t>
  </si>
  <si>
    <t>工作年限</t>
  </si>
  <si>
    <t>婚否</t>
  </si>
  <si>
    <t>政治面貌</t>
  </si>
  <si>
    <t>张三</t>
  </si>
  <si>
    <t>男</t>
  </si>
  <si>
    <t>中国</t>
  </si>
  <si>
    <t>汉族</t>
  </si>
  <si>
    <t>人力资源</t>
  </si>
  <si>
    <t>本科</t>
  </si>
  <si>
    <t>副总经理</t>
  </si>
  <si>
    <t>高层</t>
  </si>
  <si>
    <t>已婚</t>
  </si>
  <si>
    <t>党员</t>
  </si>
  <si>
    <t>李四</t>
  </si>
  <si>
    <t>会计</t>
  </si>
  <si>
    <t>硕士</t>
  </si>
  <si>
    <t>办公室主任</t>
  </si>
  <si>
    <t>中层</t>
  </si>
  <si>
    <t>未婚</t>
  </si>
  <si>
    <t>团员</t>
  </si>
  <si>
    <t>王五</t>
  </si>
  <si>
    <t>女</t>
  </si>
  <si>
    <t>中专及以下</t>
  </si>
  <si>
    <t>助理</t>
  </si>
  <si>
    <t>民主人士</t>
  </si>
  <si>
    <t>赵六</t>
  </si>
  <si>
    <t>财务</t>
  </si>
  <si>
    <t>博士及以上</t>
  </si>
  <si>
    <t>人力资源经理</t>
  </si>
  <si>
    <t>一般人员</t>
  </si>
  <si>
    <t>群众</t>
  </si>
  <si>
    <t>刘七</t>
  </si>
  <si>
    <t>操作人员</t>
  </si>
  <si>
    <t>黄小小</t>
  </si>
  <si>
    <t>基层</t>
  </si>
  <si>
    <t>何大大</t>
  </si>
  <si>
    <t>大专</t>
  </si>
  <si>
    <t>圆圆</t>
  </si>
  <si>
    <t>满满</t>
  </si>
  <si>
    <t>笨笨</t>
  </si>
  <si>
    <t>营销</t>
  </si>
  <si>
    <t>员工11</t>
  </si>
  <si>
    <t>员工12</t>
  </si>
  <si>
    <t>员工13</t>
  </si>
  <si>
    <t>员工14</t>
  </si>
  <si>
    <t>员工15</t>
  </si>
  <si>
    <t>员工16</t>
  </si>
  <si>
    <t>员工17</t>
  </si>
  <si>
    <t>员工18</t>
  </si>
  <si>
    <t>员工19</t>
  </si>
  <si>
    <t>员工20</t>
  </si>
  <si>
    <t>其他</t>
  </si>
  <si>
    <t>员工21</t>
  </si>
  <si>
    <t>员工22</t>
  </si>
  <si>
    <t>员工23</t>
  </si>
  <si>
    <t>员工24</t>
  </si>
  <si>
    <t>外语</t>
  </si>
  <si>
    <t>员工25</t>
  </si>
  <si>
    <t>员工26</t>
  </si>
  <si>
    <t>员工27</t>
  </si>
  <si>
    <t>员工28</t>
  </si>
  <si>
    <t>员工29</t>
  </si>
  <si>
    <t>员工30</t>
  </si>
  <si>
    <t>员工31</t>
  </si>
  <si>
    <t>员工32</t>
  </si>
  <si>
    <t>员工33</t>
  </si>
  <si>
    <t>员工34</t>
  </si>
  <si>
    <t>员工35</t>
  </si>
  <si>
    <t>员工36</t>
  </si>
  <si>
    <t>员工37</t>
  </si>
  <si>
    <t>员工38</t>
  </si>
  <si>
    <t>员工39</t>
  </si>
  <si>
    <t>员工40</t>
  </si>
  <si>
    <t>员工41</t>
  </si>
  <si>
    <t>员工42</t>
  </si>
  <si>
    <t>老炮儿</t>
  </si>
  <si>
    <t>技术总监</t>
  </si>
  <si>
    <t>员工44</t>
  </si>
  <si>
    <t>员工45</t>
  </si>
  <si>
    <t>员工46</t>
  </si>
  <si>
    <t>员工47</t>
  </si>
  <si>
    <t>员工48</t>
  </si>
  <si>
    <t>员工49</t>
  </si>
  <si>
    <t>员工50</t>
  </si>
  <si>
    <t>员工51</t>
  </si>
  <si>
    <t>员工52</t>
  </si>
  <si>
    <t>员工53</t>
  </si>
  <si>
    <t>版权所有：                                                                  北京未名潮管理顾问公司</t>
  </si>
  <si>
    <t>员工信息表自助式下拉菜单设置</t>
  </si>
  <si>
    <r>
      <rPr>
        <sz val="12"/>
        <color theme="1"/>
        <rFont val="微软雅黑"/>
        <charset val="134"/>
      </rPr>
      <t>说明：本表格用于设置员工信息表中的部分重要项目的下拉菜单，可以帮助信息录入者避免重复的录入并节约大量的时间。使用方法：</t>
    </r>
    <r>
      <rPr>
        <b/>
        <sz val="12"/>
        <color theme="1"/>
        <rFont val="微软雅黑"/>
        <charset val="134"/>
      </rPr>
      <t>在填写员工信息表之前，请先在本表中填入以下项目所对应的标准分类名称，信息表中对应项目的下拉菜单为自动生成。</t>
    </r>
    <r>
      <rPr>
        <sz val="12"/>
        <color theme="1"/>
        <rFont val="微软雅黑"/>
        <charset val="134"/>
      </rPr>
      <t>而且所列项目分类名称可以任意修改、添加，设置自己所需要的名称。</t>
    </r>
  </si>
  <si>
    <t>翻译</t>
  </si>
  <si>
    <t>德国</t>
  </si>
  <si>
    <t>哈萨克族</t>
  </si>
  <si>
    <t>行政</t>
  </si>
  <si>
    <t>美国</t>
  </si>
  <si>
    <t>维吾尔族</t>
  </si>
  <si>
    <t>工商管理</t>
  </si>
  <si>
    <t>英国</t>
  </si>
  <si>
    <t>苗族</t>
  </si>
  <si>
    <t>白族</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</si>
</sst>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0_ "/>
    <numFmt numFmtId="177" formatCode="0.00_ "/>
  </numFmts>
  <fonts count="39">
    <font>
      <sz val="11"/>
      <color theme="1"/>
      <name val="宋体"/>
      <charset val="134"/>
      <scheme val="minor"/>
    </font>
    <font>
      <b/>
      <sz val="16"/>
      <color theme="0"/>
      <name val="微软雅黑"/>
      <charset val="134"/>
    </font>
    <font>
      <b/>
      <sz val="18"/>
      <color rgb="FF0070C0"/>
      <name val="微软雅黑"/>
      <charset val="134"/>
    </font>
    <font>
      <sz val="12"/>
      <color theme="1"/>
      <name val="微软雅黑"/>
      <charset val="134"/>
    </font>
    <font>
      <b/>
      <sz val="12"/>
      <color theme="0"/>
      <name val="微软雅黑"/>
      <charset val="134"/>
    </font>
    <font>
      <sz val="11"/>
      <color theme="1"/>
      <name val="微软雅黑"/>
      <charset val="134"/>
    </font>
    <font>
      <sz val="9"/>
      <color theme="1"/>
      <name val="微软雅黑"/>
      <charset val="134"/>
    </font>
    <font>
      <b/>
      <sz val="11"/>
      <color theme="0"/>
      <name val="微软雅黑"/>
      <charset val="134"/>
    </font>
    <font>
      <sz val="9"/>
      <name val="宋体"/>
      <charset val="134"/>
    </font>
    <font>
      <b/>
      <sz val="20"/>
      <color theme="1"/>
      <name val="微软雅黑"/>
      <charset val="134"/>
    </font>
    <font>
      <b/>
      <sz val="18"/>
      <color theme="1"/>
      <name val="微软雅黑"/>
      <charset val="134"/>
    </font>
    <font>
      <sz val="10"/>
      <color theme="1"/>
      <name val="微软雅黑"/>
      <charset val="134"/>
    </font>
    <font>
      <i/>
      <sz val="9"/>
      <color theme="1"/>
      <name val="微软雅黑"/>
      <charset val="134"/>
    </font>
    <font>
      <sz val="11"/>
      <color theme="0"/>
      <name val="微软雅黑"/>
      <charset val="134"/>
    </font>
    <font>
      <b/>
      <sz val="10"/>
      <color theme="0"/>
      <name val="微软雅黑"/>
      <charset val="134"/>
    </font>
    <font>
      <sz val="8"/>
      <color theme="0" tint="-0.499984740745262"/>
      <name val="宋体"/>
      <charset val="134"/>
    </font>
    <font>
      <b/>
      <sz val="10"/>
      <color theme="1"/>
      <name val="微软雅黑"/>
      <charset val="134"/>
    </font>
    <font>
      <sz val="11"/>
      <color theme="0"/>
      <name val="宋体"/>
      <charset val="0"/>
      <scheme val="minor"/>
    </font>
    <font>
      <sz val="11"/>
      <color theme="1"/>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b/>
      <sz val="12"/>
      <color theme="1"/>
      <name val="微软雅黑"/>
      <charset val="134"/>
    </font>
    <font>
      <sz val="16"/>
      <color theme="1"/>
      <name val="微软雅黑"/>
      <charset val="134"/>
    </font>
    <font>
      <b/>
      <sz val="11"/>
      <color theme="1"/>
      <name val="微软雅黑"/>
      <charset val="134"/>
    </font>
  </fonts>
  <fills count="4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2"/>
        <bgColor indexed="64"/>
      </patternFill>
    </fill>
    <fill>
      <patternFill patternType="solid">
        <fgColor theme="1" tint="0.349986266670736"/>
        <bgColor indexed="64"/>
      </patternFill>
    </fill>
    <fill>
      <patternFill patternType="solid">
        <fgColor theme="0" tint="-0.149998474074526"/>
        <bgColor indexed="64"/>
      </patternFill>
    </fill>
    <fill>
      <patternFill patternType="solid">
        <fgColor theme="0" tint="-0.25"/>
        <bgColor indexed="64"/>
      </patternFill>
    </fill>
    <fill>
      <patternFill patternType="solid">
        <fgColor theme="0" tint="-0.05"/>
        <bgColor indexed="64"/>
      </patternFill>
    </fill>
    <fill>
      <patternFill patternType="solid">
        <fgColor theme="2" tint="-0.75"/>
        <bgColor indexed="64"/>
      </patternFill>
    </fill>
    <fill>
      <patternFill patternType="solid">
        <fgColor theme="7" tint="-0.25"/>
        <bgColor indexed="64"/>
      </patternFill>
    </fill>
    <fill>
      <patternFill patternType="solid">
        <fgColor theme="9" tint="-0.25"/>
        <bgColor indexed="64"/>
      </patternFill>
    </fill>
    <fill>
      <patternFill patternType="solid">
        <fgColor theme="7" tint="0.6"/>
        <bgColor indexed="64"/>
      </patternFill>
    </fill>
    <fill>
      <patternFill patternType="solid">
        <fgColor theme="1" tint="0.25"/>
        <bgColor indexed="64"/>
      </patternFill>
    </fill>
    <fill>
      <patternFill patternType="solid">
        <fgColor rgb="FF00B0F0"/>
        <bgColor indexed="64"/>
      </patternFill>
    </fill>
    <fill>
      <patternFill patternType="solid">
        <fgColor theme="8" tint="0.8"/>
        <bgColor indexed="64"/>
      </patternFill>
    </fill>
    <fill>
      <patternFill patternType="solid">
        <fgColor theme="8"/>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5"/>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9" tint="0.799981688894314"/>
        <bgColor indexed="64"/>
      </patternFill>
    </fill>
  </fills>
  <borders count="29">
    <border>
      <left/>
      <right/>
      <top/>
      <bottom/>
      <diagonal/>
    </border>
    <border>
      <left style="thin">
        <color theme="0" tint="-0.14996795556505"/>
      </left>
      <right style="thin">
        <color theme="0" tint="-0.14996795556505"/>
      </right>
      <top style="thin">
        <color theme="0" tint="-0.14996795556505"/>
      </top>
      <bottom/>
      <diagonal/>
    </border>
    <border>
      <left style="thin">
        <color theme="0" tint="-0.249946592608417"/>
      </left>
      <right style="thin">
        <color theme="0" tint="-0.249946592608417"/>
      </right>
      <top style="thin">
        <color theme="0" tint="-0.249946592608417"/>
      </top>
      <bottom style="thin">
        <color theme="0" tint="-0.249946592608417"/>
      </bottom>
      <diagonal/>
    </border>
    <border>
      <left/>
      <right/>
      <top/>
      <bottom style="thin">
        <color theme="0" tint="-0.14996795556505"/>
      </bottom>
      <diagonal/>
    </border>
    <border>
      <left style="hair">
        <color theme="0" tint="-0.35"/>
      </left>
      <right style="hair">
        <color theme="0" tint="-0.35"/>
      </right>
      <top style="hair">
        <color theme="0" tint="-0.35"/>
      </top>
      <bottom style="hair">
        <color theme="0" tint="-0.35"/>
      </bottom>
      <diagonal/>
    </border>
    <border>
      <left style="thin">
        <color theme="1"/>
      </left>
      <right style="thin">
        <color theme="0" tint="-0.35"/>
      </right>
      <top style="thin">
        <color theme="1"/>
      </top>
      <bottom style="thin">
        <color theme="0" tint="-0.35"/>
      </bottom>
      <diagonal/>
    </border>
    <border>
      <left style="thin">
        <color theme="0" tint="-0.35"/>
      </left>
      <right style="thin">
        <color theme="0" tint="-0.35"/>
      </right>
      <top style="thin">
        <color theme="1"/>
      </top>
      <bottom style="thin">
        <color theme="0" tint="-0.35"/>
      </bottom>
      <diagonal/>
    </border>
    <border>
      <left style="thin">
        <color theme="1"/>
      </left>
      <right style="thin">
        <color theme="0" tint="-0.249946592608417"/>
      </right>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hair">
        <color theme="0" tint="-0.35"/>
      </left>
      <right style="hair">
        <color theme="0" tint="-0.35"/>
      </right>
      <top/>
      <bottom style="hair">
        <color theme="1" tint="0.15"/>
      </bottom>
      <diagonal/>
    </border>
    <border>
      <left style="thin">
        <color theme="1"/>
      </left>
      <right style="thin">
        <color theme="0" tint="-0.249946592608417"/>
      </right>
      <top style="thin">
        <color theme="0" tint="-0.249946592608417"/>
      </top>
      <bottom style="thin">
        <color theme="0" tint="-0.249946592608417"/>
      </bottom>
      <diagonal/>
    </border>
    <border>
      <left style="hair">
        <color theme="0" tint="-0.35"/>
      </left>
      <right style="hair">
        <color theme="0" tint="-0.35"/>
      </right>
      <top style="hair">
        <color theme="1" tint="0.15"/>
      </top>
      <bottom style="hair">
        <color theme="1" tint="0.15"/>
      </bottom>
      <diagonal/>
    </border>
    <border>
      <left style="thin">
        <color theme="1"/>
      </left>
      <right/>
      <top style="thin">
        <color theme="0" tint="-0.249946592608417"/>
      </top>
      <bottom style="thin">
        <color theme="0" tint="-0.249946592608417"/>
      </bottom>
      <diagonal/>
    </border>
    <border>
      <left/>
      <right style="thin">
        <color theme="0" tint="-0.249946592608417"/>
      </right>
      <top style="thin">
        <color theme="0" tint="-0.249946592608417"/>
      </top>
      <bottom style="thin">
        <color theme="0" tint="-0.249946592608417"/>
      </bottom>
      <diagonal/>
    </border>
    <border>
      <left style="thin">
        <color theme="1"/>
      </left>
      <right/>
      <top style="thin">
        <color theme="0" tint="-0.249946592608417"/>
      </top>
      <bottom style="thin">
        <color theme="1"/>
      </bottom>
      <diagonal/>
    </border>
    <border>
      <left/>
      <right style="thin">
        <color theme="0" tint="-0.249946592608417"/>
      </right>
      <top style="thin">
        <color theme="0" tint="-0.249946592608417"/>
      </top>
      <bottom style="thin">
        <color theme="1"/>
      </bottom>
      <diagonal/>
    </border>
    <border>
      <left style="hair">
        <color theme="0" tint="-0.35"/>
      </left>
      <right style="hair">
        <color theme="0" tint="-0.35"/>
      </right>
      <top style="hair">
        <color theme="1" tint="0.15"/>
      </top>
      <bottom style="thin">
        <color theme="1"/>
      </bottom>
      <diagonal/>
    </border>
    <border>
      <left style="thin">
        <color theme="0" tint="-0.35"/>
      </left>
      <right style="thin">
        <color theme="1"/>
      </right>
      <top style="thin">
        <color theme="1"/>
      </top>
      <bottom style="thin">
        <color theme="0" tint="-0.35"/>
      </bottom>
      <diagonal/>
    </border>
    <border>
      <left style="hair">
        <color theme="0" tint="-0.35"/>
      </left>
      <right style="thin">
        <color theme="1"/>
      </right>
      <top/>
      <bottom style="hair">
        <color theme="1" tint="0.15"/>
      </bottom>
      <diagonal/>
    </border>
    <border>
      <left style="hair">
        <color theme="0" tint="-0.35"/>
      </left>
      <right style="thin">
        <color theme="1"/>
      </right>
      <top style="hair">
        <color theme="1" tint="0.15"/>
      </top>
      <bottom style="hair">
        <color theme="1" tint="0.15"/>
      </bottom>
      <diagonal/>
    </border>
    <border diagonalUp="1">
      <left style="hair">
        <color theme="0" tint="-0.35"/>
      </left>
      <right style="thin">
        <color theme="1"/>
      </right>
      <top style="hair">
        <color theme="1" tint="0.15"/>
      </top>
      <bottom style="thin">
        <color theme="1"/>
      </bottom>
      <diagonal style="hair">
        <color theme="0" tint="-0.35"/>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34" borderId="0" applyNumberFormat="0" applyBorder="0" applyAlignment="0" applyProtection="0">
      <alignment vertical="center"/>
    </xf>
    <xf numFmtId="0" fontId="29" fillId="30" borderId="2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23" borderId="0" applyNumberFormat="0" applyBorder="0" applyAlignment="0" applyProtection="0">
      <alignment vertical="center"/>
    </xf>
    <xf numFmtId="0" fontId="22" fillId="20" borderId="0" applyNumberFormat="0" applyBorder="0" applyAlignment="0" applyProtection="0">
      <alignment vertical="center"/>
    </xf>
    <xf numFmtId="43" fontId="0" fillId="0" borderId="0" applyFont="0" applyFill="0" applyBorder="0" applyAlignment="0" applyProtection="0">
      <alignment vertical="center"/>
    </xf>
    <xf numFmtId="0" fontId="17" fillId="39" borderId="0" applyNumberFormat="0" applyBorder="0" applyAlignment="0" applyProtection="0">
      <alignment vertical="center"/>
    </xf>
    <xf numFmtId="0" fontId="28"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22" borderId="23" applyNumberFormat="0" applyFont="0" applyAlignment="0" applyProtection="0">
      <alignment vertical="center"/>
    </xf>
    <xf numFmtId="0" fontId="17" fillId="19" borderId="0" applyNumberFormat="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4" fillId="0" borderId="21" applyNumberFormat="0" applyFill="0" applyAlignment="0" applyProtection="0">
      <alignment vertical="center"/>
    </xf>
    <xf numFmtId="0" fontId="20" fillId="0" borderId="21" applyNumberFormat="0" applyFill="0" applyAlignment="0" applyProtection="0">
      <alignment vertical="center"/>
    </xf>
    <xf numFmtId="0" fontId="17" fillId="38" borderId="0" applyNumberFormat="0" applyBorder="0" applyAlignment="0" applyProtection="0">
      <alignment vertical="center"/>
    </xf>
    <xf numFmtId="0" fontId="26" fillId="0" borderId="25" applyNumberFormat="0" applyFill="0" applyAlignment="0" applyProtection="0">
      <alignment vertical="center"/>
    </xf>
    <xf numFmtId="0" fontId="17" fillId="21" borderId="0" applyNumberFormat="0" applyBorder="0" applyAlignment="0" applyProtection="0">
      <alignment vertical="center"/>
    </xf>
    <xf numFmtId="0" fontId="25" fillId="27" borderId="24" applyNumberFormat="0" applyAlignment="0" applyProtection="0">
      <alignment vertical="center"/>
    </xf>
    <xf numFmtId="0" fontId="34" fillId="27" borderId="26" applyNumberFormat="0" applyAlignment="0" applyProtection="0">
      <alignment vertical="center"/>
    </xf>
    <xf numFmtId="0" fontId="33" fillId="37" borderId="27" applyNumberFormat="0" applyAlignment="0" applyProtection="0">
      <alignment vertical="center"/>
    </xf>
    <xf numFmtId="0" fontId="18" fillId="46" borderId="0" applyNumberFormat="0" applyBorder="0" applyAlignment="0" applyProtection="0">
      <alignment vertical="center"/>
    </xf>
    <xf numFmtId="0" fontId="17" fillId="29" borderId="0" applyNumberFormat="0" applyBorder="0" applyAlignment="0" applyProtection="0">
      <alignment vertical="center"/>
    </xf>
    <xf numFmtId="0" fontId="35" fillId="0" borderId="28" applyNumberFormat="0" applyFill="0" applyAlignment="0" applyProtection="0">
      <alignment vertical="center"/>
    </xf>
    <xf numFmtId="0" fontId="23" fillId="0" borderId="22" applyNumberFormat="0" applyFill="0" applyAlignment="0" applyProtection="0">
      <alignment vertical="center"/>
    </xf>
    <xf numFmtId="0" fontId="32" fillId="36" borderId="0" applyNumberFormat="0" applyBorder="0" applyAlignment="0" applyProtection="0">
      <alignment vertical="center"/>
    </xf>
    <xf numFmtId="0" fontId="19" fillId="18" borderId="0" applyNumberFormat="0" applyBorder="0" applyAlignment="0" applyProtection="0">
      <alignment vertical="center"/>
    </xf>
    <xf numFmtId="0" fontId="18" fillId="17" borderId="0" applyNumberFormat="0" applyBorder="0" applyAlignment="0" applyProtection="0">
      <alignment vertical="center"/>
    </xf>
    <xf numFmtId="0" fontId="17" fillId="45" borderId="0" applyNumberFormat="0" applyBorder="0" applyAlignment="0" applyProtection="0">
      <alignment vertical="center"/>
    </xf>
    <xf numFmtId="0" fontId="18" fillId="26" borderId="0" applyNumberFormat="0" applyBorder="0" applyAlignment="0" applyProtection="0">
      <alignment vertical="center"/>
    </xf>
    <xf numFmtId="0" fontId="18" fillId="33" borderId="0" applyNumberFormat="0" applyBorder="0" applyAlignment="0" applyProtection="0">
      <alignment vertical="center"/>
    </xf>
    <xf numFmtId="0" fontId="18" fillId="42" borderId="0" applyNumberFormat="0" applyBorder="0" applyAlignment="0" applyProtection="0">
      <alignment vertical="center"/>
    </xf>
    <xf numFmtId="0" fontId="18" fillId="32" borderId="0" applyNumberFormat="0" applyBorder="0" applyAlignment="0" applyProtection="0">
      <alignment vertical="center"/>
    </xf>
    <xf numFmtId="0" fontId="17" fillId="41" borderId="0" applyNumberFormat="0" applyBorder="0" applyAlignment="0" applyProtection="0">
      <alignment vertical="center"/>
    </xf>
    <xf numFmtId="0" fontId="17" fillId="35" borderId="0" applyNumberFormat="0" applyBorder="0" applyAlignment="0" applyProtection="0">
      <alignment vertical="center"/>
    </xf>
    <xf numFmtId="0" fontId="18" fillId="28" borderId="0" applyNumberFormat="0" applyBorder="0" applyAlignment="0" applyProtection="0">
      <alignment vertical="center"/>
    </xf>
    <xf numFmtId="0" fontId="18" fillId="31" borderId="0" applyNumberFormat="0" applyBorder="0" applyAlignment="0" applyProtection="0">
      <alignment vertical="center"/>
    </xf>
    <xf numFmtId="0" fontId="17" fillId="16" borderId="0" applyNumberFormat="0" applyBorder="0" applyAlignment="0" applyProtection="0">
      <alignment vertical="center"/>
    </xf>
    <xf numFmtId="0" fontId="18" fillId="44" borderId="0" applyNumberFormat="0" applyBorder="0" applyAlignment="0" applyProtection="0">
      <alignment vertical="center"/>
    </xf>
    <xf numFmtId="0" fontId="17" fillId="43" borderId="0" applyNumberFormat="0" applyBorder="0" applyAlignment="0" applyProtection="0">
      <alignment vertical="center"/>
    </xf>
    <xf numFmtId="0" fontId="17" fillId="25" borderId="0" applyNumberFormat="0" applyBorder="0" applyAlignment="0" applyProtection="0">
      <alignment vertical="center"/>
    </xf>
    <xf numFmtId="0" fontId="18" fillId="40" borderId="0" applyNumberFormat="0" applyBorder="0" applyAlignment="0" applyProtection="0">
      <alignment vertical="center"/>
    </xf>
    <xf numFmtId="0" fontId="17" fillId="24" borderId="0" applyNumberFormat="0" applyBorder="0" applyAlignment="0" applyProtection="0">
      <alignment vertical="center"/>
    </xf>
  </cellStyleXfs>
  <cellXfs count="61">
    <xf numFmtId="0" fontId="0" fillId="0" borderId="0" xfId="0">
      <alignment vertical="center"/>
    </xf>
    <xf numFmtId="0" fontId="1" fillId="2" borderId="0" xfId="0" applyFont="1" applyFill="1" applyAlignment="1" applyProtection="1">
      <alignment horizontal="left" vertical="center"/>
    </xf>
    <xf numFmtId="0" fontId="2" fillId="3" borderId="0" xfId="0" applyFont="1" applyFill="1" applyBorder="1" applyAlignment="1">
      <alignment horizontal="center" vertical="center"/>
    </xf>
    <xf numFmtId="0" fontId="3" fillId="4" borderId="0" xfId="0" applyFont="1" applyFill="1" applyBorder="1" applyAlignment="1">
      <alignment horizontal="left" vertical="center" wrapText="1"/>
    </xf>
    <xf numFmtId="0" fontId="4" fillId="5" borderId="1"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6" borderId="2" xfId="0" applyFont="1" applyFill="1" applyBorder="1" applyAlignment="1">
      <alignment horizontal="center" vertical="center"/>
    </xf>
    <xf numFmtId="0" fontId="0" fillId="3" borderId="0" xfId="0" applyFill="1">
      <alignment vertical="center"/>
    </xf>
    <xf numFmtId="0" fontId="6" fillId="0" borderId="0" xfId="0" applyFo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2" fillId="0" borderId="0" xfId="0" applyFont="1" applyBorder="1" applyAlignment="1">
      <alignment horizontal="center" vertical="center"/>
    </xf>
    <xf numFmtId="0" fontId="3" fillId="4" borderId="3" xfId="0" applyFont="1" applyFill="1" applyBorder="1" applyAlignment="1">
      <alignment horizontal="left" vertical="center" wrapText="1"/>
    </xf>
    <xf numFmtId="0" fontId="7" fillId="5" borderId="1" xfId="0" applyFont="1" applyFill="1" applyBorder="1" applyAlignment="1">
      <alignment horizontal="center" vertical="center"/>
    </xf>
    <xf numFmtId="0" fontId="6" fillId="3" borderId="2" xfId="0" applyFont="1" applyFill="1" applyBorder="1" applyAlignment="1">
      <alignment horizontal="center" vertical="center"/>
    </xf>
    <xf numFmtId="14" fontId="6" fillId="3" borderId="2" xfId="0" applyNumberFormat="1" applyFont="1" applyFill="1" applyBorder="1" applyAlignment="1">
      <alignment horizontal="center" vertical="center"/>
    </xf>
    <xf numFmtId="31" fontId="6" fillId="3" borderId="2" xfId="0" applyNumberFormat="1" applyFont="1" applyFill="1" applyBorder="1" applyAlignment="1">
      <alignment horizontal="center" vertical="center"/>
    </xf>
    <xf numFmtId="0" fontId="6" fillId="6" borderId="2" xfId="0" applyFont="1" applyFill="1" applyBorder="1" applyAlignment="1">
      <alignment horizontal="center" vertical="center"/>
    </xf>
    <xf numFmtId="14" fontId="6" fillId="6" borderId="2" xfId="0" applyNumberFormat="1" applyFont="1" applyFill="1" applyBorder="1" applyAlignment="1">
      <alignment horizontal="center" vertical="center"/>
    </xf>
    <xf numFmtId="31" fontId="6" fillId="6" borderId="2" xfId="0" applyNumberFormat="1" applyFont="1" applyFill="1" applyBorder="1" applyAlignment="1">
      <alignment horizontal="center" vertical="center"/>
    </xf>
    <xf numFmtId="176" fontId="1" fillId="2" borderId="0" xfId="0" applyNumberFormat="1" applyFont="1" applyFill="1" applyAlignment="1" applyProtection="1">
      <alignment horizontal="left" vertical="center"/>
    </xf>
    <xf numFmtId="176" fontId="2" fillId="0" borderId="0" xfId="0" applyNumberFormat="1" applyFont="1" applyBorder="1" applyAlignment="1">
      <alignment horizontal="center" vertical="center"/>
    </xf>
    <xf numFmtId="176" fontId="3" fillId="4" borderId="3" xfId="0" applyNumberFormat="1" applyFont="1" applyFill="1" applyBorder="1" applyAlignment="1">
      <alignment horizontal="left" vertical="center" wrapText="1"/>
    </xf>
    <xf numFmtId="176" fontId="7" fillId="5" borderId="1" xfId="0" applyNumberFormat="1" applyFont="1" applyFill="1" applyBorder="1" applyAlignment="1">
      <alignment horizontal="center" vertical="center"/>
    </xf>
    <xf numFmtId="176" fontId="6" fillId="3" borderId="2" xfId="0" applyNumberFormat="1" applyFont="1" applyFill="1" applyBorder="1" applyAlignment="1">
      <alignment horizontal="center" vertical="center"/>
    </xf>
    <xf numFmtId="176" fontId="6" fillId="6" borderId="2" xfId="0" applyNumberFormat="1" applyFont="1" applyFill="1" applyBorder="1" applyAlignment="1">
      <alignment horizontal="center" vertical="center"/>
    </xf>
    <xf numFmtId="0" fontId="8" fillId="0" borderId="0" xfId="0" applyNumberFormat="1" applyFont="1" applyAlignment="1" applyProtection="1">
      <alignment horizontal="center" vertical="center" wrapText="1"/>
    </xf>
    <xf numFmtId="0" fontId="8" fillId="0" borderId="0" xfId="0" applyNumberFormat="1" applyFont="1" applyAlignment="1" applyProtection="1">
      <alignmen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4" borderId="0" xfId="0" applyFont="1" applyFill="1" applyAlignment="1">
      <alignment horizontal="left" vertical="center" wrapText="1"/>
    </xf>
    <xf numFmtId="0" fontId="11" fillId="7" borderId="4" xfId="0" applyFont="1" applyFill="1" applyBorder="1" applyAlignment="1">
      <alignment horizontal="center" vertical="center" wrapText="1"/>
    </xf>
    <xf numFmtId="0" fontId="12" fillId="3" borderId="4" xfId="0" applyFont="1" applyFill="1" applyBorder="1" applyAlignment="1">
      <alignment horizontal="center" vertical="center"/>
    </xf>
    <xf numFmtId="0" fontId="12" fillId="8" borderId="4" xfId="0" applyFont="1" applyFill="1" applyBorder="1" applyAlignment="1">
      <alignment horizontal="center" vertical="center"/>
    </xf>
    <xf numFmtId="0" fontId="13" fillId="9" borderId="5" xfId="0" applyFont="1" applyFill="1" applyBorder="1" applyAlignment="1">
      <alignment horizontal="center" vertical="center" wrapText="1"/>
    </xf>
    <xf numFmtId="0" fontId="13" fillId="9" borderId="6" xfId="0" applyFont="1" applyFill="1" applyBorder="1" applyAlignment="1">
      <alignment horizontal="center" vertical="center" wrapText="1"/>
    </xf>
    <xf numFmtId="0" fontId="14" fillId="1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11" fillId="3" borderId="9"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2" xfId="0" applyFont="1" applyFill="1" applyBorder="1" applyAlignment="1">
      <alignment horizontal="center" vertical="center"/>
    </xf>
    <xf numFmtId="0" fontId="11" fillId="8" borderId="11" xfId="0" applyFont="1" applyFill="1" applyBorder="1" applyAlignment="1">
      <alignment horizontal="center" vertical="center"/>
    </xf>
    <xf numFmtId="0" fontId="11" fillId="3" borderId="11" xfId="0" applyFont="1" applyFill="1" applyBorder="1" applyAlignment="1">
      <alignment horizontal="center" vertical="center"/>
    </xf>
    <xf numFmtId="0" fontId="7" fillId="11" borderId="12" xfId="0" applyFont="1" applyFill="1" applyBorder="1" applyAlignment="1">
      <alignment vertical="center"/>
    </xf>
    <xf numFmtId="0" fontId="7" fillId="11" borderId="13" xfId="0" applyFont="1" applyFill="1" applyBorder="1" applyAlignment="1">
      <alignment horizontal="center" vertical="center"/>
    </xf>
    <xf numFmtId="0" fontId="14" fillId="11" borderId="11" xfId="0" applyFont="1" applyFill="1" applyBorder="1" applyAlignment="1">
      <alignment horizontal="center" vertical="center"/>
    </xf>
    <xf numFmtId="0" fontId="13" fillId="12" borderId="14" xfId="0" applyFont="1" applyFill="1" applyBorder="1" applyAlignment="1">
      <alignment vertical="center"/>
    </xf>
    <xf numFmtId="0" fontId="5" fillId="12" borderId="15" xfId="0" applyFont="1" applyFill="1" applyBorder="1" applyAlignment="1">
      <alignment horizontal="center" vertical="center"/>
    </xf>
    <xf numFmtId="10" fontId="11" fillId="12" borderId="16" xfId="0" applyNumberFormat="1" applyFont="1" applyFill="1" applyBorder="1" applyAlignment="1">
      <alignment horizontal="center" vertical="center"/>
    </xf>
    <xf numFmtId="0" fontId="11" fillId="0" borderId="0" xfId="0" applyFont="1">
      <alignment vertical="center"/>
    </xf>
    <xf numFmtId="0" fontId="15" fillId="0" borderId="0" xfId="0" applyFont="1" applyFill="1" applyAlignment="1">
      <alignment vertical="center"/>
    </xf>
    <xf numFmtId="0" fontId="14" fillId="13" borderId="6" xfId="0" applyFont="1" applyFill="1" applyBorder="1" applyAlignment="1">
      <alignment horizontal="center" vertical="center"/>
    </xf>
    <xf numFmtId="0" fontId="14" fillId="14" borderId="17" xfId="0" applyFont="1" applyFill="1" applyBorder="1" applyAlignment="1">
      <alignment horizontal="center" vertical="center"/>
    </xf>
    <xf numFmtId="0" fontId="16" fillId="3" borderId="9" xfId="0" applyFont="1" applyFill="1" applyBorder="1" applyAlignment="1">
      <alignment horizontal="center" vertical="center"/>
    </xf>
    <xf numFmtId="177" fontId="16" fillId="3" borderId="18" xfId="0" applyNumberFormat="1" applyFont="1" applyFill="1" applyBorder="1" applyAlignment="1">
      <alignment horizontal="center" vertical="center"/>
    </xf>
    <xf numFmtId="0" fontId="16" fillId="8" borderId="11" xfId="0" applyFont="1" applyFill="1" applyBorder="1" applyAlignment="1">
      <alignment horizontal="center" vertical="center"/>
    </xf>
    <xf numFmtId="177" fontId="16" fillId="15" borderId="19" xfId="0" applyNumberFormat="1" applyFont="1" applyFill="1" applyBorder="1" applyAlignment="1">
      <alignment horizontal="center" vertical="center"/>
    </xf>
    <xf numFmtId="177" fontId="14" fillId="11" borderId="19" xfId="0" applyNumberFormat="1" applyFont="1" applyFill="1" applyBorder="1" applyAlignment="1">
      <alignment horizontal="center" vertical="center"/>
    </xf>
    <xf numFmtId="177" fontId="11" fillId="12" borderId="20"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6F5E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2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微软雅黑" panose="020B0503020204020204" charset="-122"/>
                <a:ea typeface="微软雅黑" panose="020B0503020204020204" charset="-122"/>
                <a:cs typeface="微软雅黑" panose="020B0503020204020204" charset="-122"/>
                <a:sym typeface="微软雅黑" panose="020B0503020204020204" charset="-122"/>
              </a:defRPr>
            </a:pPr>
            <a:r>
              <a:rPr sz="1200">
                <a:latin typeface="微软雅黑" panose="020B0503020204020204" charset="-122"/>
                <a:ea typeface="微软雅黑" panose="020B0503020204020204" charset="-122"/>
                <a:cs typeface="微软雅黑" panose="020B0503020204020204" charset="-122"/>
                <a:sym typeface="微软雅黑" panose="020B0503020204020204" charset="-122"/>
              </a:rPr>
              <a:t>各部门不同工龄段人员数量</a:t>
            </a:r>
            <a:endParaRPr sz="1200">
              <a:latin typeface="微软雅黑" panose="020B0503020204020204" charset="-122"/>
              <a:ea typeface="微软雅黑" panose="020B0503020204020204" charset="-122"/>
              <a:cs typeface="微软雅黑" panose="020B0503020204020204" charset="-122"/>
              <a:sym typeface="微软雅黑" panose="020B0503020204020204" charset="-122"/>
            </a:endParaRPr>
          </a:p>
        </c:rich>
      </c:tx>
      <c:layout/>
      <c:overlay val="0"/>
      <c:spPr>
        <a:noFill/>
        <a:ln>
          <a:noFill/>
        </a:ln>
        <a:effectLst/>
      </c:spPr>
    </c:title>
    <c:autoTitleDeleted val="0"/>
    <c:plotArea>
      <c:layout/>
      <c:areaChart>
        <c:grouping val="stacked"/>
        <c:varyColors val="0"/>
        <c:ser>
          <c:idx val="0"/>
          <c:order val="0"/>
          <c:tx>
            <c:strRef>
              <c:f>分析表!$C$8</c:f>
              <c:strCache>
                <c:ptCount val="1"/>
                <c:pt idx="0">
                  <c:v>0-0.99年</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dLbls>
            <c:delete val="1"/>
          </c:dLbls>
          <c:cat>
            <c:strRef>
              <c:extLst>
                <c:ext xmlns:c15="http://schemas.microsoft.com/office/drawing/2012/chart" uri="{02D57815-91ED-43cb-92C2-25804820EDAC}">
                  <c15:fullRef>
                    <c15:sqref>分析表!$B$9:$B$19</c15:sqref>
                  </c15:fullRef>
                </c:ext>
              </c:extLst>
              <c:f>分析表!$B$9:$B$18</c:f>
              <c:strCache>
                <c:ptCount val="10"/>
                <c:pt idx="0">
                  <c:v>总经办</c:v>
                </c:pt>
                <c:pt idx="1">
                  <c:v>营销部</c:v>
                </c:pt>
                <c:pt idx="2">
                  <c:v>财务部</c:v>
                </c:pt>
                <c:pt idx="3">
                  <c:v>人资部</c:v>
                </c:pt>
                <c:pt idx="4">
                  <c:v>客服部</c:v>
                </c:pt>
                <c:pt idx="5">
                  <c:v>生产部</c:v>
                </c:pt>
                <c:pt idx="6">
                  <c:v>研发部</c:v>
                </c:pt>
              </c:strCache>
            </c:strRef>
          </c:cat>
          <c:val>
            <c:numRef>
              <c:extLst>
                <c:ext xmlns:c15="http://schemas.microsoft.com/office/drawing/2012/chart" uri="{02D57815-91ED-43cb-92C2-25804820EDAC}">
                  <c15:fullRef>
                    <c15:sqref>分析表!$C$9:$C$19</c15:sqref>
                  </c15:fullRef>
                </c:ext>
              </c:extLst>
              <c:f>分析表!$C$9:$C$18</c:f>
              <c:numCache>
                <c:formatCode>General</c:formatCode>
                <c:ptCount val="10"/>
                <c:pt idx="0">
                  <c:v>0</c:v>
                </c:pt>
                <c:pt idx="1">
                  <c:v>1</c:v>
                </c:pt>
                <c:pt idx="2">
                  <c:v>2</c:v>
                </c:pt>
                <c:pt idx="3">
                  <c:v>0</c:v>
                </c:pt>
                <c:pt idx="4">
                  <c:v>0</c:v>
                </c:pt>
                <c:pt idx="5">
                  <c:v>0</c:v>
                </c:pt>
                <c:pt idx="6">
                  <c:v>0</c:v>
                </c:pt>
                <c:pt idx="7">
                  <c:v>0</c:v>
                </c:pt>
                <c:pt idx="8">
                  <c:v>0</c:v>
                </c:pt>
                <c:pt idx="9">
                  <c:v>0</c:v>
                </c:pt>
              </c:numCache>
            </c:numRef>
          </c:val>
        </c:ser>
        <c:ser>
          <c:idx val="1"/>
          <c:order val="1"/>
          <c:tx>
            <c:strRef>
              <c:f>分析表!$D$8</c:f>
              <c:strCache>
                <c:ptCount val="1"/>
                <c:pt idx="0">
                  <c:v>1-2年</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dLbls>
            <c:delete val="1"/>
          </c:dLbls>
          <c:cat>
            <c:strRef>
              <c:extLst>
                <c:ext xmlns:c15="http://schemas.microsoft.com/office/drawing/2012/chart" uri="{02D57815-91ED-43cb-92C2-25804820EDAC}">
                  <c15:fullRef>
                    <c15:sqref>分析表!$B$9:$B$19</c15:sqref>
                  </c15:fullRef>
                </c:ext>
              </c:extLst>
              <c:f>分析表!$B$9:$B$18</c:f>
              <c:strCache>
                <c:ptCount val="10"/>
                <c:pt idx="0">
                  <c:v>总经办</c:v>
                </c:pt>
                <c:pt idx="1">
                  <c:v>营销部</c:v>
                </c:pt>
                <c:pt idx="2">
                  <c:v>财务部</c:v>
                </c:pt>
                <c:pt idx="3">
                  <c:v>人资部</c:v>
                </c:pt>
                <c:pt idx="4">
                  <c:v>客服部</c:v>
                </c:pt>
                <c:pt idx="5">
                  <c:v>生产部</c:v>
                </c:pt>
                <c:pt idx="6">
                  <c:v>研发部</c:v>
                </c:pt>
              </c:strCache>
            </c:strRef>
          </c:cat>
          <c:val>
            <c:numRef>
              <c:extLst>
                <c:ext xmlns:c15="http://schemas.microsoft.com/office/drawing/2012/chart" uri="{02D57815-91ED-43cb-92C2-25804820EDAC}">
                  <c15:fullRef>
                    <c15:sqref>分析表!$D$9:$D$19</c15:sqref>
                  </c15:fullRef>
                </c:ext>
              </c:extLst>
              <c:f>分析表!$D$9:$D$18</c:f>
              <c:numCache>
                <c:formatCode>General</c:formatCode>
                <c:ptCount val="10"/>
                <c:pt idx="0">
                  <c:v>0</c:v>
                </c:pt>
                <c:pt idx="1">
                  <c:v>1</c:v>
                </c:pt>
                <c:pt idx="2">
                  <c:v>0</c:v>
                </c:pt>
                <c:pt idx="3">
                  <c:v>1</c:v>
                </c:pt>
                <c:pt idx="4">
                  <c:v>0</c:v>
                </c:pt>
                <c:pt idx="5">
                  <c:v>1</c:v>
                </c:pt>
                <c:pt idx="6">
                  <c:v>0</c:v>
                </c:pt>
                <c:pt idx="7">
                  <c:v>0</c:v>
                </c:pt>
                <c:pt idx="8">
                  <c:v>0</c:v>
                </c:pt>
                <c:pt idx="9">
                  <c:v>0</c:v>
                </c:pt>
              </c:numCache>
            </c:numRef>
          </c:val>
        </c:ser>
        <c:ser>
          <c:idx val="2"/>
          <c:order val="2"/>
          <c:tx>
            <c:strRef>
              <c:f>分析表!$E$8</c:f>
              <c:strCache>
                <c:ptCount val="1"/>
                <c:pt idx="0">
                  <c:v>3-5年</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dLbls>
            <c:delete val="1"/>
          </c:dLbls>
          <c:cat>
            <c:strRef>
              <c:extLst>
                <c:ext xmlns:c15="http://schemas.microsoft.com/office/drawing/2012/chart" uri="{02D57815-91ED-43cb-92C2-25804820EDAC}">
                  <c15:fullRef>
                    <c15:sqref>分析表!$B$9:$B$19</c15:sqref>
                  </c15:fullRef>
                </c:ext>
              </c:extLst>
              <c:f>分析表!$B$9:$B$18</c:f>
              <c:strCache>
                <c:ptCount val="10"/>
                <c:pt idx="0">
                  <c:v>总经办</c:v>
                </c:pt>
                <c:pt idx="1">
                  <c:v>营销部</c:v>
                </c:pt>
                <c:pt idx="2">
                  <c:v>财务部</c:v>
                </c:pt>
                <c:pt idx="3">
                  <c:v>人资部</c:v>
                </c:pt>
                <c:pt idx="4">
                  <c:v>客服部</c:v>
                </c:pt>
                <c:pt idx="5">
                  <c:v>生产部</c:v>
                </c:pt>
                <c:pt idx="6">
                  <c:v>研发部</c:v>
                </c:pt>
              </c:strCache>
            </c:strRef>
          </c:cat>
          <c:val>
            <c:numRef>
              <c:extLst>
                <c:ext xmlns:c15="http://schemas.microsoft.com/office/drawing/2012/chart" uri="{02D57815-91ED-43cb-92C2-25804820EDAC}">
                  <c15:fullRef>
                    <c15:sqref>分析表!$E$9:$E$19</c15:sqref>
                  </c15:fullRef>
                </c:ext>
              </c:extLst>
              <c:f>分析表!$E$9:$E$18</c:f>
              <c:numCache>
                <c:formatCode>General</c:formatCode>
                <c:ptCount val="10"/>
                <c:pt idx="0">
                  <c:v>3</c:v>
                </c:pt>
                <c:pt idx="1">
                  <c:v>6</c:v>
                </c:pt>
                <c:pt idx="2">
                  <c:v>5</c:v>
                </c:pt>
                <c:pt idx="3">
                  <c:v>5</c:v>
                </c:pt>
                <c:pt idx="4">
                  <c:v>1</c:v>
                </c:pt>
                <c:pt idx="5">
                  <c:v>4</c:v>
                </c:pt>
                <c:pt idx="6">
                  <c:v>3</c:v>
                </c:pt>
                <c:pt idx="7">
                  <c:v>0</c:v>
                </c:pt>
                <c:pt idx="8">
                  <c:v>0</c:v>
                </c:pt>
                <c:pt idx="9">
                  <c:v>0</c:v>
                </c:pt>
              </c:numCache>
            </c:numRef>
          </c:val>
        </c:ser>
        <c:ser>
          <c:idx val="3"/>
          <c:order val="3"/>
          <c:tx>
            <c:strRef>
              <c:f>分析表!$F$8</c:f>
              <c:strCache>
                <c:ptCount val="1"/>
                <c:pt idx="0">
                  <c:v>6-9年</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dLbls>
            <c:delete val="1"/>
          </c:dLbls>
          <c:cat>
            <c:strRef>
              <c:extLst>
                <c:ext xmlns:c15="http://schemas.microsoft.com/office/drawing/2012/chart" uri="{02D57815-91ED-43cb-92C2-25804820EDAC}">
                  <c15:fullRef>
                    <c15:sqref>分析表!$B$9:$B$19</c15:sqref>
                  </c15:fullRef>
                </c:ext>
              </c:extLst>
              <c:f>分析表!$B$9:$B$18</c:f>
              <c:strCache>
                <c:ptCount val="10"/>
                <c:pt idx="0">
                  <c:v>总经办</c:v>
                </c:pt>
                <c:pt idx="1">
                  <c:v>营销部</c:v>
                </c:pt>
                <c:pt idx="2">
                  <c:v>财务部</c:v>
                </c:pt>
                <c:pt idx="3">
                  <c:v>人资部</c:v>
                </c:pt>
                <c:pt idx="4">
                  <c:v>客服部</c:v>
                </c:pt>
                <c:pt idx="5">
                  <c:v>生产部</c:v>
                </c:pt>
                <c:pt idx="6">
                  <c:v>研发部</c:v>
                </c:pt>
              </c:strCache>
            </c:strRef>
          </c:cat>
          <c:val>
            <c:numRef>
              <c:extLst>
                <c:ext xmlns:c15="http://schemas.microsoft.com/office/drawing/2012/chart" uri="{02D57815-91ED-43cb-92C2-25804820EDAC}">
                  <c15:fullRef>
                    <c15:sqref>分析表!$F$9:$F$19</c15:sqref>
                  </c15:fullRef>
                </c:ext>
              </c:extLst>
              <c:f>分析表!$F$9:$F$18</c:f>
              <c:numCache>
                <c:formatCode>General</c:formatCode>
                <c:ptCount val="10"/>
                <c:pt idx="0">
                  <c:v>1</c:v>
                </c:pt>
                <c:pt idx="1">
                  <c:v>3</c:v>
                </c:pt>
                <c:pt idx="2">
                  <c:v>0</c:v>
                </c:pt>
                <c:pt idx="3">
                  <c:v>0</c:v>
                </c:pt>
                <c:pt idx="4">
                  <c:v>2</c:v>
                </c:pt>
                <c:pt idx="5">
                  <c:v>3</c:v>
                </c:pt>
                <c:pt idx="6">
                  <c:v>0</c:v>
                </c:pt>
                <c:pt idx="7">
                  <c:v>0</c:v>
                </c:pt>
                <c:pt idx="8">
                  <c:v>0</c:v>
                </c:pt>
                <c:pt idx="9">
                  <c:v>0</c:v>
                </c:pt>
              </c:numCache>
            </c:numRef>
          </c:val>
        </c:ser>
        <c:ser>
          <c:idx val="4"/>
          <c:order val="4"/>
          <c:tx>
            <c:strRef>
              <c:f>分析表!$G$8</c:f>
              <c:strCache>
                <c:ptCount val="1"/>
                <c:pt idx="0">
                  <c:v>10-15年</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c:spPr>
          <c:dLbls>
            <c:delete val="1"/>
          </c:dLbls>
          <c:cat>
            <c:strRef>
              <c:extLst>
                <c:ext xmlns:c15="http://schemas.microsoft.com/office/drawing/2012/chart" uri="{02D57815-91ED-43cb-92C2-25804820EDAC}">
                  <c15:fullRef>
                    <c15:sqref>分析表!$B$9:$B$19</c15:sqref>
                  </c15:fullRef>
                </c:ext>
              </c:extLst>
              <c:f>分析表!$B$9:$B$18</c:f>
              <c:strCache>
                <c:ptCount val="10"/>
                <c:pt idx="0">
                  <c:v>总经办</c:v>
                </c:pt>
                <c:pt idx="1">
                  <c:v>营销部</c:v>
                </c:pt>
                <c:pt idx="2">
                  <c:v>财务部</c:v>
                </c:pt>
                <c:pt idx="3">
                  <c:v>人资部</c:v>
                </c:pt>
                <c:pt idx="4">
                  <c:v>客服部</c:v>
                </c:pt>
                <c:pt idx="5">
                  <c:v>生产部</c:v>
                </c:pt>
                <c:pt idx="6">
                  <c:v>研发部</c:v>
                </c:pt>
              </c:strCache>
            </c:strRef>
          </c:cat>
          <c:val>
            <c:numRef>
              <c:extLst>
                <c:ext xmlns:c15="http://schemas.microsoft.com/office/drawing/2012/chart" uri="{02D57815-91ED-43cb-92C2-25804820EDAC}">
                  <c15:fullRef>
                    <c15:sqref>分析表!$G$9:$G$19</c15:sqref>
                  </c15:fullRef>
                </c:ext>
              </c:extLst>
              <c:f>分析表!$G$9:$G$18</c:f>
              <c:numCache>
                <c:formatCode>General</c:formatCode>
                <c:ptCount val="10"/>
                <c:pt idx="0">
                  <c:v>1</c:v>
                </c:pt>
                <c:pt idx="1">
                  <c:v>0</c:v>
                </c:pt>
                <c:pt idx="2">
                  <c:v>1</c:v>
                </c:pt>
                <c:pt idx="3">
                  <c:v>0</c:v>
                </c:pt>
                <c:pt idx="4">
                  <c:v>1</c:v>
                </c:pt>
                <c:pt idx="5">
                  <c:v>6</c:v>
                </c:pt>
                <c:pt idx="6">
                  <c:v>1</c:v>
                </c:pt>
                <c:pt idx="7">
                  <c:v>0</c:v>
                </c:pt>
                <c:pt idx="8">
                  <c:v>0</c:v>
                </c:pt>
                <c:pt idx="9">
                  <c:v>0</c:v>
                </c:pt>
              </c:numCache>
            </c:numRef>
          </c:val>
        </c:ser>
        <c:ser>
          <c:idx val="5"/>
          <c:order val="5"/>
          <c:tx>
            <c:strRef>
              <c:f>分析表!$H$8</c:f>
              <c:strCache>
                <c:ptCount val="1"/>
                <c:pt idx="0">
                  <c:v>16-50年</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c:spPr>
          <c:dLbls>
            <c:delete val="1"/>
          </c:dLbls>
          <c:cat>
            <c:strRef>
              <c:extLst>
                <c:ext xmlns:c15="http://schemas.microsoft.com/office/drawing/2012/chart" uri="{02D57815-91ED-43cb-92C2-25804820EDAC}">
                  <c15:fullRef>
                    <c15:sqref>分析表!$B$9:$B$19</c15:sqref>
                  </c15:fullRef>
                </c:ext>
              </c:extLst>
              <c:f>分析表!$B$9:$B$18</c:f>
              <c:strCache>
                <c:ptCount val="10"/>
                <c:pt idx="0">
                  <c:v>总经办</c:v>
                </c:pt>
                <c:pt idx="1">
                  <c:v>营销部</c:v>
                </c:pt>
                <c:pt idx="2">
                  <c:v>财务部</c:v>
                </c:pt>
                <c:pt idx="3">
                  <c:v>人资部</c:v>
                </c:pt>
                <c:pt idx="4">
                  <c:v>客服部</c:v>
                </c:pt>
                <c:pt idx="5">
                  <c:v>生产部</c:v>
                </c:pt>
                <c:pt idx="6">
                  <c:v>研发部</c:v>
                </c:pt>
              </c:strCache>
            </c:strRef>
          </c:cat>
          <c:val>
            <c:numRef>
              <c:extLst>
                <c:ext xmlns:c15="http://schemas.microsoft.com/office/drawing/2012/chart" uri="{02D57815-91ED-43cb-92C2-25804820EDAC}">
                  <c15:fullRef>
                    <c15:sqref>分析表!$H$9:$H$19</c15:sqref>
                  </c15:fullRef>
                </c:ext>
              </c:extLst>
              <c:f>分析表!$H$9:$H$18</c:f>
              <c:numCache>
                <c:formatCode>General</c:formatCode>
                <c:ptCount val="10"/>
                <c:pt idx="0">
                  <c:v>1</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axId val="149682491"/>
        <c:axId val="183804061"/>
        <c:extLst>
          <c:ext xmlns:c15="http://schemas.microsoft.com/office/drawing/2012/chart" uri="{02D57815-91ED-43cb-92C2-25804820EDAC}">
            <c15:filteredAreaSeries>
              <c15:ser>
                <c:idx val="7"/>
                <c:order val="7"/>
                <c:tx>
                  <c:strRef>
                    <c:extLst>
                      <c:ext uri="{02D57815-91ED-43cb-92C2-25804820EDAC}">
                        <c15:formulaRef>
                          <c15:sqref>分析表!$J$8</c15:sqref>
                        </c15:formulaRef>
                      </c:ext>
                    </c:extLst>
                    <c:strCache>
                      <c:ptCount val="1"/>
                      <c:pt idx="0">
                        <c:v>各部门平均工龄</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c:spPr>
                <c:dLbls>
                  <c:delete val="1"/>
                </c:dLbls>
                <c:cat>
                  <c:strRef>
                    <c:extLst>
                      <c:ext uri="{02D57815-91ED-43cb-92C2-25804820EDAC}">
                        <c15:fullRef>
                          <c15:sqref>分析表!$B$9:$B$19</c15:sqref>
                        </c15:fullRef>
                        <c15:formulaRef>
                          <c15:sqref>分析表!$B$9:$B$18</c15:sqref>
                        </c15:formulaRef>
                      </c:ext>
                    </c:extLst>
                    <c:strCache>
                      <c:ptCount val="10"/>
                      <c:pt idx="0">
                        <c:v>总经办</c:v>
                      </c:pt>
                      <c:pt idx="1">
                        <c:v>营销部</c:v>
                      </c:pt>
                      <c:pt idx="2">
                        <c:v>财务部</c:v>
                      </c:pt>
                      <c:pt idx="3">
                        <c:v>人资部</c:v>
                      </c:pt>
                      <c:pt idx="4">
                        <c:v>客服部</c:v>
                      </c:pt>
                      <c:pt idx="5">
                        <c:v>生产部</c:v>
                      </c:pt>
                      <c:pt idx="6">
                        <c:v>研发部</c:v>
                      </c:pt>
                    </c:strCache>
                  </c:strRef>
                </c:cat>
                <c:val>
                  <c:numRef>
                    <c:extLst>
                      <c:ext uri="{02D57815-91ED-43cb-92C2-25804820EDAC}">
                        <c15:fullRef>
                          <c15:sqref>分析表!$J$9:$J$19</c15:sqref>
                        </c15:fullRef>
                        <c15:formulaRef>
                          <c15:sqref>分析表!$J$9:$J$18</c15:sqref>
                        </c15:formulaRef>
                      </c:ext>
                    </c:extLst>
                    <c:numCache>
                      <c:formatCode>0.00_ </c:formatCode>
                      <c:ptCount val="10"/>
                      <c:pt idx="0">
                        <c:v>8</c:v>
                      </c:pt>
                      <c:pt idx="1">
                        <c:v>4.81818181818182</c:v>
                      </c:pt>
                      <c:pt idx="2">
                        <c:v>4.375</c:v>
                      </c:pt>
                      <c:pt idx="3">
                        <c:v>4.16666666666667</c:v>
                      </c:pt>
                      <c:pt idx="4">
                        <c:v>8</c:v>
                      </c:pt>
                      <c:pt idx="5">
                        <c:v>8.14285714285714</c:v>
                      </c:pt>
                      <c:pt idx="6">
                        <c:v>6.5</c:v>
                      </c:pt>
                      <c:pt idx="7">
                        <c:v>0</c:v>
                      </c:pt>
                      <c:pt idx="8">
                        <c:v>0</c:v>
                      </c:pt>
                      <c:pt idx="9">
                        <c:v>0</c:v>
                      </c:pt>
                    </c:numCache>
                  </c:numRef>
                </c:val>
              </c15:ser>
            </c15:filteredAreaSeries>
          </c:ext>
        </c:extLst>
      </c:areaChart>
      <c:lineChart>
        <c:grouping val="standard"/>
        <c:varyColors val="0"/>
        <c:ser>
          <c:idx val="6"/>
          <c:order val="6"/>
          <c:tx>
            <c:strRef>
              <c:f>分析表!$I$8</c:f>
              <c:strCache>
                <c:ptCount val="1"/>
                <c:pt idx="0">
                  <c:v>人数合计</c:v>
                </c:pt>
              </c:strCache>
            </c:strRef>
          </c:tx>
          <c:spPr>
            <a:ln w="34925" cap="rnd">
              <a:solidFill>
                <a:schemeClr val="accent1">
                  <a:lumMod val="20000"/>
                  <a:lumOff val="80000"/>
                </a:schemeClr>
              </a:solidFill>
              <a:round/>
            </a:ln>
            <a:effectLst>
              <a:outerShdw blurRad="40000" dist="23000" dir="5400000" rotWithShape="0">
                <a:srgbClr val="000000">
                  <a:alpha val="35000"/>
                </a:srgbClr>
              </a:outerShdw>
            </a:effectLst>
          </c:spPr>
          <c:marker>
            <c:symbol val="circle"/>
            <c:size val="6"/>
            <c:spPr>
              <a:solidFill>
                <a:schemeClr val="bg1">
                  <a:lumMod val="85000"/>
                </a:schemeClr>
              </a:solidFill>
              <a:ln w="9525">
                <a:solidFill>
                  <a:schemeClr val="accent1">
                    <a:lumMod val="75000"/>
                  </a:schemeClr>
                </a:solidFill>
                <a:round/>
              </a:ln>
              <a:effectLst>
                <a:outerShdw blurRad="40000" dist="23000" dir="5400000" rotWithShape="0">
                  <a:srgbClr val="000000">
                    <a:alpha val="35000"/>
                  </a:srgbClr>
                </a:outerShdw>
              </a:effectLst>
            </c:spPr>
          </c:marker>
          <c:dLbls>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lt1">
                        <a:lumMod val="85000"/>
                      </a:schemeClr>
                    </a:solidFill>
                    <a:latin typeface="+mn-lt"/>
                    <a:ea typeface="+mn-ea"/>
                    <a:cs typeface="+mn-cs"/>
                  </a:defRPr>
                </a:pPr>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ullRef>
                    <c15:sqref>分析表!$B$9:$B$19</c15:sqref>
                  </c15:fullRef>
                </c:ext>
              </c:extLst>
              <c:f>分析表!$B$9:$B$18</c:f>
              <c:strCache>
                <c:ptCount val="10"/>
                <c:pt idx="0">
                  <c:v>总经办</c:v>
                </c:pt>
                <c:pt idx="1">
                  <c:v>营销部</c:v>
                </c:pt>
                <c:pt idx="2">
                  <c:v>财务部</c:v>
                </c:pt>
                <c:pt idx="3">
                  <c:v>人资部</c:v>
                </c:pt>
                <c:pt idx="4">
                  <c:v>客服部</c:v>
                </c:pt>
                <c:pt idx="5">
                  <c:v>生产部</c:v>
                </c:pt>
                <c:pt idx="6">
                  <c:v>研发部</c:v>
                </c:pt>
              </c:strCache>
            </c:strRef>
          </c:cat>
          <c:val>
            <c:numRef>
              <c:extLst>
                <c:ext xmlns:c15="http://schemas.microsoft.com/office/drawing/2012/chart" uri="{02D57815-91ED-43cb-92C2-25804820EDAC}">
                  <c15:fullRef>
                    <c15:sqref>分析表!$I$9:$I$19</c15:sqref>
                  </c15:fullRef>
                </c:ext>
              </c:extLst>
              <c:f>分析表!$I$9:$I$18</c:f>
              <c:numCache>
                <c:formatCode>General</c:formatCode>
                <c:ptCount val="10"/>
                <c:pt idx="0">
                  <c:v>6</c:v>
                </c:pt>
                <c:pt idx="1">
                  <c:v>11</c:v>
                </c:pt>
                <c:pt idx="2">
                  <c:v>8</c:v>
                </c:pt>
                <c:pt idx="3">
                  <c:v>6</c:v>
                </c:pt>
                <c:pt idx="4">
                  <c:v>4</c:v>
                </c:pt>
                <c:pt idx="5">
                  <c:v>14</c:v>
                </c:pt>
                <c:pt idx="6">
                  <c:v>4</c:v>
                </c:pt>
                <c:pt idx="7">
                  <c:v>0</c:v>
                </c:pt>
                <c:pt idx="8">
                  <c:v>0</c:v>
                </c:pt>
                <c:pt idx="9">
                  <c:v>0</c:v>
                </c:pt>
              </c:numCache>
            </c:numRef>
          </c:val>
          <c:smooth val="0"/>
        </c:ser>
        <c:dLbls>
          <c:showLegendKey val="0"/>
          <c:showVal val="1"/>
          <c:showCatName val="0"/>
          <c:showSerName val="0"/>
          <c:showPercent val="0"/>
          <c:showBubbleSize val="0"/>
        </c:dLbls>
        <c:marker val="1"/>
        <c:smooth val="0"/>
        <c:axId val="172836932"/>
        <c:axId val="379167065"/>
      </c:lineChart>
      <c:catAx>
        <c:axId val="149682491"/>
        <c:scaling>
          <c:orientation val="minMax"/>
        </c:scaling>
        <c:delete val="0"/>
        <c:axPos val="b"/>
        <c:majorTickMark val="none"/>
        <c:minorTickMark val="none"/>
        <c:tickLblPos val="nextTo"/>
        <c:spPr>
          <a:noFill/>
          <a:ln w="12700" cap="flat" cmpd="sng" algn="ctr">
            <a:solidFill>
              <a:schemeClr val="lt1">
                <a:lumMod val="95000"/>
                <a:alpha val="54000"/>
              </a:schemeClr>
            </a:solidFill>
            <a:round/>
          </a:ln>
          <a:effectLst/>
        </c:spPr>
        <c:txPr>
          <a:bodyPr rot="-60000000" spcFirstLastPara="0" vertOverflow="ellipsis" vert="horz" wrap="square" anchor="ctr" anchorCtr="1"/>
          <a:lstStyle/>
          <a:p>
            <a:pPr>
              <a:defRPr lang="zh-CN" sz="900" b="0" i="0" u="none" strike="noStrike" kern="1200" baseline="0">
                <a:solidFill>
                  <a:schemeClr val="lt1">
                    <a:lumMod val="85000"/>
                  </a:schemeClr>
                </a:solidFill>
                <a:latin typeface="+mn-lt"/>
                <a:ea typeface="+mn-ea"/>
                <a:cs typeface="+mn-cs"/>
              </a:defRPr>
            </a:pPr>
          </a:p>
        </c:txPr>
        <c:crossAx val="183804061"/>
        <c:crosses val="autoZero"/>
        <c:auto val="1"/>
        <c:lblAlgn val="ctr"/>
        <c:lblOffset val="100"/>
        <c:noMultiLvlLbl val="0"/>
      </c:catAx>
      <c:valAx>
        <c:axId val="183804061"/>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0" vertOverflow="ellipsis" vert="horz" wrap="square" anchor="ctr" anchorCtr="1"/>
          <a:lstStyle/>
          <a:p>
            <a:pPr>
              <a:defRPr lang="zh-CN" sz="900" b="0" i="0" u="none" strike="noStrike" kern="1200" baseline="0">
                <a:solidFill>
                  <a:schemeClr val="lt1">
                    <a:lumMod val="85000"/>
                  </a:schemeClr>
                </a:solidFill>
                <a:latin typeface="+mn-lt"/>
                <a:ea typeface="+mn-ea"/>
                <a:cs typeface="+mn-cs"/>
              </a:defRPr>
            </a:pPr>
          </a:p>
        </c:txPr>
        <c:crossAx val="149682491"/>
        <c:crosses val="autoZero"/>
        <c:crossBetween val="between"/>
      </c:valAx>
      <c:catAx>
        <c:axId val="172836932"/>
        <c:scaling>
          <c:orientation val="minMax"/>
        </c:scaling>
        <c:delete val="1"/>
        <c:axPos val="b"/>
        <c:majorTickMark val="none"/>
        <c:minorTickMark val="none"/>
        <c:tickLblPos val="nextTo"/>
        <c:txPr>
          <a:bodyPr rot="-60000000" spcFirstLastPara="0" vertOverflow="ellipsis" vert="horz" wrap="square" anchor="ctr" anchorCtr="1"/>
          <a:lstStyle/>
          <a:p>
            <a:pPr>
              <a:defRPr lang="zh-CN" sz="900" b="0" i="0" u="none" strike="noStrike" kern="1200" baseline="0">
                <a:solidFill>
                  <a:schemeClr val="lt1">
                    <a:lumMod val="85000"/>
                  </a:schemeClr>
                </a:solidFill>
                <a:latin typeface="+mn-lt"/>
                <a:ea typeface="+mn-ea"/>
                <a:cs typeface="+mn-cs"/>
              </a:defRPr>
            </a:pPr>
          </a:p>
        </c:txPr>
        <c:crossAx val="379167065"/>
        <c:crosses val="autoZero"/>
        <c:auto val="1"/>
        <c:lblAlgn val="ctr"/>
        <c:lblOffset val="100"/>
        <c:noMultiLvlLbl val="0"/>
      </c:catAx>
      <c:valAx>
        <c:axId val="379167065"/>
        <c:scaling>
          <c:orientation val="minMax"/>
        </c:scaling>
        <c:delete val="0"/>
        <c:axPos val="r"/>
        <c:numFmt formatCode="General" sourceLinked="1"/>
        <c:majorTickMark val="none"/>
        <c:minorTickMark val="none"/>
        <c:tickLblPos val="nextTo"/>
        <c:spPr>
          <a:noFill/>
          <a:ln>
            <a:noFill/>
          </a:ln>
          <a:effectLst/>
        </c:spPr>
        <c:txPr>
          <a:bodyPr rot="-60000000" spcFirstLastPara="0" vertOverflow="ellipsis" vert="horz" wrap="square" anchor="ctr" anchorCtr="1"/>
          <a:lstStyle/>
          <a:p>
            <a:pPr>
              <a:defRPr lang="zh-CN" sz="900" b="0" i="0" u="none" strike="noStrike" kern="1200" baseline="0">
                <a:solidFill>
                  <a:schemeClr val="lt1">
                    <a:lumMod val="85000"/>
                  </a:schemeClr>
                </a:solidFill>
                <a:latin typeface="+mn-lt"/>
                <a:ea typeface="+mn-ea"/>
                <a:cs typeface="+mn-cs"/>
              </a:defRPr>
            </a:pPr>
          </a:p>
        </c:txPr>
        <c:crossAx val="172836932"/>
        <c:crosses val="max"/>
        <c:crossBetween val="between"/>
      </c:valAx>
      <c:spPr>
        <a:noFill/>
        <a:ln>
          <a:noFill/>
        </a:ln>
        <a:effectLst/>
      </c:spPr>
    </c:plotArea>
    <c:legend>
      <c:legendPos val="b"/>
      <c:layout/>
      <c:overlay val="0"/>
      <c:spPr>
        <a:noFill/>
        <a:ln>
          <a:noFill/>
        </a:ln>
        <a:effectLst/>
      </c:spPr>
      <c:txPr>
        <a:bodyPr rot="0" spcFirstLastPara="0" vertOverflow="ellipsis" vert="horz" wrap="square" anchor="ctr" anchorCtr="1"/>
        <a:lstStyle/>
        <a:p>
          <a:pPr>
            <a:defRPr lang="zh-CN" sz="900" b="0" i="0" u="none" strike="noStrike" kern="1200" baseline="0">
              <a:solidFill>
                <a:schemeClr val="lt1">
                  <a:lumMod val="85000"/>
                </a:schemeClr>
              </a:solidFill>
              <a:latin typeface="+mn-lt"/>
              <a:ea typeface="+mn-ea"/>
              <a:cs typeface="+mn-cs"/>
            </a:defRPr>
          </a:pPr>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gradFill>
    <a:ln>
      <a:noFill/>
    </a:ln>
    <a:effectLst/>
  </c:spPr>
  <c:txPr>
    <a:bodyPr/>
    <a:lstStyle/>
    <a:p>
      <a:pPr>
        <a:defRPr lang="zh-CN"/>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分析表!$A$9:$B$9</c:f>
              <c:strCache>
                <c:ptCount val="1"/>
                <c:pt idx="0">
                  <c:v>1 总经办</c:v>
                </c:pt>
              </c:strCache>
            </c:strRef>
          </c:tx>
          <c:spPr>
            <a:solidFill>
              <a:schemeClr val="accent1"/>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分析表!$C$9:$J$9</c15:sqref>
                  </c15:fullRef>
                </c:ext>
              </c:extLst>
              <c:f>分析表!$C$9:$H$9</c:f>
              <c:numCache>
                <c:formatCode>General</c:formatCode>
                <c:ptCount val="6"/>
                <c:pt idx="0">
                  <c:v>0</c:v>
                </c:pt>
                <c:pt idx="1">
                  <c:v>0</c:v>
                </c:pt>
                <c:pt idx="2">
                  <c:v>3</c:v>
                </c:pt>
                <c:pt idx="3">
                  <c:v>1</c:v>
                </c:pt>
                <c:pt idx="4">
                  <c:v>1</c:v>
                </c:pt>
                <c:pt idx="5">
                  <c:v>1</c:v>
                </c:pt>
              </c:numCache>
            </c:numRef>
          </c:val>
        </c:ser>
        <c:ser>
          <c:idx val="1"/>
          <c:order val="1"/>
          <c:tx>
            <c:strRef>
              <c:f>分析表!$A$10:$B$10</c:f>
              <c:strCache>
                <c:ptCount val="1"/>
                <c:pt idx="0">
                  <c:v>2 营销部</c:v>
                </c:pt>
              </c:strCache>
            </c:strRef>
          </c:tx>
          <c:spPr>
            <a:solidFill>
              <a:schemeClr val="accent2"/>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分析表!$C$10:$J$10</c15:sqref>
                  </c15:fullRef>
                </c:ext>
              </c:extLst>
              <c:f>分析表!$C$10:$H$10</c:f>
              <c:numCache>
                <c:formatCode>General</c:formatCode>
                <c:ptCount val="6"/>
                <c:pt idx="0">
                  <c:v>1</c:v>
                </c:pt>
                <c:pt idx="1">
                  <c:v>1</c:v>
                </c:pt>
                <c:pt idx="2">
                  <c:v>6</c:v>
                </c:pt>
                <c:pt idx="3">
                  <c:v>3</c:v>
                </c:pt>
                <c:pt idx="4">
                  <c:v>0</c:v>
                </c:pt>
                <c:pt idx="5">
                  <c:v>0</c:v>
                </c:pt>
              </c:numCache>
            </c:numRef>
          </c:val>
        </c:ser>
        <c:ser>
          <c:idx val="2"/>
          <c:order val="2"/>
          <c:tx>
            <c:strRef>
              <c:f>分析表!$A$11:$B$11</c:f>
              <c:strCache>
                <c:ptCount val="1"/>
                <c:pt idx="0">
                  <c:v>3 财务部</c:v>
                </c:pt>
              </c:strCache>
            </c:strRef>
          </c:tx>
          <c:spPr>
            <a:solidFill>
              <a:schemeClr val="accent3"/>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分析表!$C$11:$J$11</c15:sqref>
                  </c15:fullRef>
                </c:ext>
              </c:extLst>
              <c:f>分析表!$C$11:$H$11</c:f>
              <c:numCache>
                <c:formatCode>General</c:formatCode>
                <c:ptCount val="6"/>
                <c:pt idx="0">
                  <c:v>2</c:v>
                </c:pt>
                <c:pt idx="1">
                  <c:v>0</c:v>
                </c:pt>
                <c:pt idx="2">
                  <c:v>5</c:v>
                </c:pt>
                <c:pt idx="3">
                  <c:v>0</c:v>
                </c:pt>
                <c:pt idx="4">
                  <c:v>1</c:v>
                </c:pt>
                <c:pt idx="5">
                  <c:v>0</c:v>
                </c:pt>
              </c:numCache>
            </c:numRef>
          </c:val>
        </c:ser>
        <c:ser>
          <c:idx val="3"/>
          <c:order val="3"/>
          <c:tx>
            <c:strRef>
              <c:f>分析表!$A$12:$B$12</c:f>
              <c:strCache>
                <c:ptCount val="1"/>
                <c:pt idx="0">
                  <c:v>4 人资部</c:v>
                </c:pt>
              </c:strCache>
            </c:strRef>
          </c:tx>
          <c:spPr>
            <a:solidFill>
              <a:schemeClr val="accent4"/>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分析表!$C$12:$J$12</c15:sqref>
                  </c15:fullRef>
                </c:ext>
              </c:extLst>
              <c:f>分析表!$C$12:$H$12</c:f>
              <c:numCache>
                <c:formatCode>General</c:formatCode>
                <c:ptCount val="6"/>
                <c:pt idx="0">
                  <c:v>0</c:v>
                </c:pt>
                <c:pt idx="1">
                  <c:v>1</c:v>
                </c:pt>
                <c:pt idx="2">
                  <c:v>5</c:v>
                </c:pt>
                <c:pt idx="3">
                  <c:v>0</c:v>
                </c:pt>
                <c:pt idx="4">
                  <c:v>0</c:v>
                </c:pt>
                <c:pt idx="5">
                  <c:v>0</c:v>
                </c:pt>
              </c:numCache>
            </c:numRef>
          </c:val>
        </c:ser>
        <c:ser>
          <c:idx val="4"/>
          <c:order val="4"/>
          <c:tx>
            <c:strRef>
              <c:f>分析表!$A$13:$B$13</c:f>
              <c:strCache>
                <c:ptCount val="1"/>
                <c:pt idx="0">
                  <c:v>5 客服部</c:v>
                </c:pt>
              </c:strCache>
            </c:strRef>
          </c:tx>
          <c:spPr>
            <a:solidFill>
              <a:schemeClr val="accent5"/>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分析表!$C$13:$J$13</c15:sqref>
                  </c15:fullRef>
                </c:ext>
              </c:extLst>
              <c:f>分析表!$C$13:$H$13</c:f>
              <c:numCache>
                <c:formatCode>General</c:formatCode>
                <c:ptCount val="6"/>
                <c:pt idx="0">
                  <c:v>0</c:v>
                </c:pt>
                <c:pt idx="1">
                  <c:v>0</c:v>
                </c:pt>
                <c:pt idx="2">
                  <c:v>1</c:v>
                </c:pt>
                <c:pt idx="3">
                  <c:v>2</c:v>
                </c:pt>
                <c:pt idx="4">
                  <c:v>1</c:v>
                </c:pt>
                <c:pt idx="5">
                  <c:v>0</c:v>
                </c:pt>
              </c:numCache>
            </c:numRef>
          </c:val>
        </c:ser>
        <c:ser>
          <c:idx val="5"/>
          <c:order val="5"/>
          <c:tx>
            <c:strRef>
              <c:f>分析表!$A$14:$B$14</c:f>
              <c:strCache>
                <c:ptCount val="1"/>
                <c:pt idx="0">
                  <c:v>6 生产部</c:v>
                </c:pt>
              </c:strCache>
            </c:strRef>
          </c:tx>
          <c:spPr>
            <a:solidFill>
              <a:schemeClr val="accent6"/>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分析表!$C$14:$J$14</c15:sqref>
                  </c15:fullRef>
                </c:ext>
              </c:extLst>
              <c:f>分析表!$C$14:$H$14</c:f>
              <c:numCache>
                <c:formatCode>General</c:formatCode>
                <c:ptCount val="6"/>
                <c:pt idx="0">
                  <c:v>0</c:v>
                </c:pt>
                <c:pt idx="1">
                  <c:v>1</c:v>
                </c:pt>
                <c:pt idx="2">
                  <c:v>4</c:v>
                </c:pt>
                <c:pt idx="3">
                  <c:v>3</c:v>
                </c:pt>
                <c:pt idx="4">
                  <c:v>6</c:v>
                </c:pt>
                <c:pt idx="5">
                  <c:v>0</c:v>
                </c:pt>
              </c:numCache>
            </c:numRef>
          </c:val>
        </c:ser>
        <c:ser>
          <c:idx val="6"/>
          <c:order val="6"/>
          <c:tx>
            <c:strRef>
              <c:f>分析表!$A$15:$B$15</c:f>
              <c:strCache>
                <c:ptCount val="1"/>
                <c:pt idx="0">
                  <c:v>7 研发部</c:v>
                </c:pt>
              </c:strCache>
            </c:strRef>
          </c:tx>
          <c:spPr>
            <a:solidFill>
              <a:schemeClr val="accent1">
                <a:lumMod val="60000"/>
              </a:schemeClr>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分析表!$C$15:$J$15</c15:sqref>
                  </c15:fullRef>
                </c:ext>
              </c:extLst>
              <c:f>分析表!$C$15:$H$15</c:f>
              <c:numCache>
                <c:formatCode>General</c:formatCode>
                <c:ptCount val="6"/>
                <c:pt idx="0">
                  <c:v>0</c:v>
                </c:pt>
                <c:pt idx="1">
                  <c:v>0</c:v>
                </c:pt>
                <c:pt idx="2">
                  <c:v>3</c:v>
                </c:pt>
                <c:pt idx="3">
                  <c:v>0</c:v>
                </c:pt>
                <c:pt idx="4">
                  <c:v>1</c:v>
                </c:pt>
                <c:pt idx="5">
                  <c:v>0</c:v>
                </c:pt>
              </c:numCache>
            </c:numRef>
          </c:val>
        </c:ser>
        <c:ser>
          <c:idx val="7"/>
          <c:order val="7"/>
          <c:tx>
            <c:strRef>
              <c:f>分析表!$A$16:$B$16</c:f>
              <c:strCache>
                <c:ptCount val="1"/>
                <c:pt idx="0">
                  <c:v>8</c:v>
                </c:pt>
              </c:strCache>
            </c:strRef>
          </c:tx>
          <c:spPr>
            <a:solidFill>
              <a:schemeClr val="accent2">
                <a:lumMod val="60000"/>
              </a:schemeClr>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分析表!$C$16:$J$16</c15:sqref>
                  </c15:fullRef>
                </c:ext>
              </c:extLst>
              <c:f>分析表!$C$16:$H$16</c:f>
              <c:numCache>
                <c:formatCode>General</c:formatCode>
                <c:ptCount val="6"/>
                <c:pt idx="0">
                  <c:v>0</c:v>
                </c:pt>
                <c:pt idx="1">
                  <c:v>0</c:v>
                </c:pt>
                <c:pt idx="2">
                  <c:v>0</c:v>
                </c:pt>
                <c:pt idx="3">
                  <c:v>0</c:v>
                </c:pt>
                <c:pt idx="4">
                  <c:v>0</c:v>
                </c:pt>
                <c:pt idx="5">
                  <c:v>0</c:v>
                </c:pt>
              </c:numCache>
            </c:numRef>
          </c:val>
        </c:ser>
        <c:ser>
          <c:idx val="8"/>
          <c:order val="8"/>
          <c:tx>
            <c:strRef>
              <c:f>分析表!$A$17:$B$17</c:f>
              <c:strCache>
                <c:ptCount val="1"/>
                <c:pt idx="0">
                  <c:v>9</c:v>
                </c:pt>
              </c:strCache>
            </c:strRef>
          </c:tx>
          <c:spPr>
            <a:solidFill>
              <a:schemeClr val="accent3">
                <a:lumMod val="60000"/>
              </a:schemeClr>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分析表!$C$17:$J$17</c15:sqref>
                  </c15:fullRef>
                </c:ext>
              </c:extLst>
              <c:f>分析表!$C$17:$H$17</c:f>
              <c:numCache>
                <c:formatCode>General</c:formatCode>
                <c:ptCount val="6"/>
                <c:pt idx="0">
                  <c:v>0</c:v>
                </c:pt>
                <c:pt idx="1">
                  <c:v>0</c:v>
                </c:pt>
                <c:pt idx="2">
                  <c:v>0</c:v>
                </c:pt>
                <c:pt idx="3">
                  <c:v>0</c:v>
                </c:pt>
                <c:pt idx="4">
                  <c:v>0</c:v>
                </c:pt>
                <c:pt idx="5">
                  <c:v>0</c:v>
                </c:pt>
              </c:numCache>
            </c:numRef>
          </c:val>
        </c:ser>
        <c:ser>
          <c:idx val="9"/>
          <c:order val="9"/>
          <c:tx>
            <c:strRef>
              <c:f>分析表!$A$18:$B$18</c:f>
              <c:strCache>
                <c:ptCount val="1"/>
                <c:pt idx="0">
                  <c:v>10</c:v>
                </c:pt>
              </c:strCache>
            </c:strRef>
          </c:tx>
          <c:spPr>
            <a:solidFill>
              <a:schemeClr val="accent4">
                <a:lumMod val="60000"/>
              </a:schemeClr>
            </a:solidFill>
            <a:ln>
              <a:noFill/>
            </a:ln>
            <a:effectLst/>
          </c:spPr>
          <c:dLbls>
            <c:delete val="1"/>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分析表!$C$18:$J$18</c15:sqref>
                  </c15:fullRef>
                </c:ext>
              </c:extLst>
              <c:f>分析表!$C$18:$H$18</c:f>
              <c:numCache>
                <c:formatCode>General</c:formatCode>
                <c:ptCount val="6"/>
                <c:pt idx="0">
                  <c:v>0</c:v>
                </c:pt>
                <c:pt idx="1">
                  <c:v>0</c:v>
                </c:pt>
                <c:pt idx="2">
                  <c:v>0</c:v>
                </c:pt>
                <c:pt idx="3">
                  <c:v>0</c:v>
                </c:pt>
                <c:pt idx="4">
                  <c:v>0</c:v>
                </c:pt>
                <c:pt idx="5">
                  <c:v>0</c:v>
                </c:pt>
              </c:numCache>
            </c:numRef>
          </c:val>
        </c:ser>
        <c:dLbls>
          <c:showLegendKey val="0"/>
          <c:showVal val="0"/>
          <c:showCatName val="0"/>
          <c:showSerName val="0"/>
          <c:showPercent val="0"/>
          <c:showBubbleSize val="0"/>
        </c:dLbls>
        <c:axId val="566314479"/>
        <c:axId val="626784093"/>
      </c:areaChart>
      <c:lineChart>
        <c:grouping val="standard"/>
        <c:varyColors val="0"/>
        <c:ser>
          <c:idx val="10"/>
          <c:order val="10"/>
          <c:tx>
            <c:strRef>
              <c:f>分析表!$A$19:$B$19</c:f>
              <c:strCache>
                <c:ptCount val="1"/>
                <c:pt idx="0">
                  <c:v>10 合计</c:v>
                </c:pt>
              </c:strCache>
            </c:strRef>
          </c:tx>
          <c:spPr>
            <a:ln w="22225" cap="rnd">
              <a:solidFill>
                <a:srgbClr val="00B0F0"/>
              </a:solidFill>
              <a:round/>
            </a:ln>
            <a:effectLst/>
          </c:spPr>
          <c:marker>
            <c:symbol val="circle"/>
            <c:size val="6"/>
            <c:spPr>
              <a:solidFill>
                <a:schemeClr val="lt1"/>
              </a:solidFill>
              <a:ln w="15875">
                <a:solidFill>
                  <a:schemeClr val="accent5">
                    <a:lumMod val="60000"/>
                  </a:schemeClr>
                </a:solidFill>
                <a:round/>
              </a:ln>
              <a:effectLst/>
            </c:spPr>
          </c:marker>
          <c:dLbls>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dk1">
                        <a:lumMod val="75000"/>
                        <a:lumOff val="25000"/>
                      </a:schemeClr>
                    </a:solidFill>
                    <a:latin typeface="+mn-lt"/>
                    <a:ea typeface="+mn-ea"/>
                    <a:cs typeface="+mn-cs"/>
                  </a:defRPr>
                </a:pPr>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dk1">
                          <a:lumMod val="35000"/>
                          <a:lumOff val="65000"/>
                        </a:schemeClr>
                      </a:solidFill>
                      <a:round/>
                    </a:ln>
                    <a:effectLst/>
                  </c:spPr>
                </c15:leaderLines>
              </c:ext>
            </c:extLst>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分析表!$C$19:$J$19</c15:sqref>
                  </c15:fullRef>
                </c:ext>
              </c:extLst>
              <c:f>分析表!$C$19:$H$19</c:f>
              <c:numCache>
                <c:formatCode>General</c:formatCode>
                <c:ptCount val="6"/>
                <c:pt idx="0">
                  <c:v>3</c:v>
                </c:pt>
                <c:pt idx="1">
                  <c:v>3</c:v>
                </c:pt>
                <c:pt idx="2">
                  <c:v>27</c:v>
                </c:pt>
                <c:pt idx="3">
                  <c:v>9</c:v>
                </c:pt>
                <c:pt idx="4">
                  <c:v>10</c:v>
                </c:pt>
                <c:pt idx="5">
                  <c:v>1</c:v>
                </c:pt>
              </c:numCache>
            </c:numRef>
          </c:val>
          <c:smooth val="0"/>
        </c:ser>
        <c:dLbls>
          <c:showLegendKey val="0"/>
          <c:showVal val="0"/>
          <c:showCatName val="0"/>
          <c:showSerName val="0"/>
          <c:showPercent val="0"/>
          <c:showBubbleSize val="0"/>
        </c:dLbls>
        <c:marker val="1"/>
        <c:smooth val="0"/>
        <c:axId val="154398262"/>
        <c:axId val="202158153"/>
        <c:extLst>
          <c:ext xmlns:c15="http://schemas.microsoft.com/office/drawing/2012/chart" uri="{02D57815-91ED-43cb-92C2-25804820EDAC}">
            <c15:filteredLineSeries>
              <c15:ser>
                <c:idx val="11"/>
                <c:order val="11"/>
                <c:tx>
                  <c:strRef>
                    <c:extLst>
                      <c:ext uri="{02D57815-91ED-43cb-92C2-25804820EDAC}">
                        <c15:formulaRef>
                          <c15:sqref>分析表!$A$20:$B$20</c15:sqref>
                        </c15:formulaRef>
                      </c:ext>
                    </c:extLst>
                    <c:strCache>
                      <c:ptCount val="1"/>
                      <c:pt idx="0">
                        <c:v>10 占比</c:v>
                      </c:pt>
                    </c:strCache>
                  </c:strRef>
                </c:tx>
                <c:spPr>
                  <a:ln w="22225" cap="rnd">
                    <a:solidFill>
                      <a:schemeClr val="accent6">
                        <a:lumMod val="60000"/>
                      </a:schemeClr>
                    </a:solidFill>
                    <a:round/>
                  </a:ln>
                  <a:effectLst/>
                </c:spPr>
                <c:marker>
                  <c:symbol val="circle"/>
                  <c:size val="6"/>
                  <c:spPr>
                    <a:solidFill>
                      <a:schemeClr val="lt1"/>
                    </a:solidFill>
                    <a:ln w="15875">
                      <a:solidFill>
                        <a:schemeClr val="accent6">
                          <a:lumMod val="60000"/>
                        </a:schemeClr>
                      </a:solidFill>
                      <a:round/>
                    </a:ln>
                    <a:effectLst/>
                  </c:spPr>
                </c:marker>
                <c:dLbls>
                  <c:delete val="1"/>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分析表!$C$20:$J$20</c15:sqref>
                        </c15:fullRef>
                        <c15:formulaRef>
                          <c15:sqref>分析表!$C$20:$H$20</c15:sqref>
                        </c15:formulaRef>
                      </c:ext>
                    </c:extLst>
                    <c:numCache>
                      <c:formatCode>0.00%</c:formatCode>
                      <c:ptCount val="6"/>
                      <c:pt idx="0">
                        <c:v>0.0566037735849057</c:v>
                      </c:pt>
                      <c:pt idx="1">
                        <c:v>0.0566037735849057</c:v>
                      </c:pt>
                      <c:pt idx="2">
                        <c:v>0.509433962264151</c:v>
                      </c:pt>
                      <c:pt idx="3">
                        <c:v>0.169811320754717</c:v>
                      </c:pt>
                      <c:pt idx="4">
                        <c:v>0.188679245283019</c:v>
                      </c:pt>
                      <c:pt idx="5">
                        <c:v>0.0188679245283019</c:v>
                      </c:pt>
                    </c:numCache>
                  </c:numRef>
                </c:val>
                <c:smooth val="0"/>
              </c15:ser>
            </c15:filteredLineSeries>
          </c:ext>
        </c:extLst>
      </c:lineChart>
      <c:catAx>
        <c:axId val="566314479"/>
        <c:scaling>
          <c:orientation val="minMax"/>
        </c:scaling>
        <c:delete val="0"/>
        <c:axPos val="b"/>
        <c:majorGridlines>
          <c:spPr>
            <a:ln w="9525" cap="flat" cmpd="sng" algn="ctr">
              <a:solidFill>
                <a:schemeClr val="dk1">
                  <a:lumMod val="15000"/>
                  <a:lumOff val="85000"/>
                </a:schemeClr>
              </a:solidFill>
              <a:round/>
            </a:ln>
            <a:effectLst/>
          </c:spPr>
        </c:majorGridlines>
        <c:majorTickMark val="none"/>
        <c:minorTickMark val="none"/>
        <c:tickLblPos val="nextTo"/>
        <c:spPr>
          <a:noFill/>
          <a:ln w="9525" cap="flat" cmpd="sng" algn="ctr">
            <a:solidFill>
              <a:schemeClr val="dk1">
                <a:lumMod val="15000"/>
                <a:lumOff val="85000"/>
              </a:schemeClr>
            </a:solidFill>
            <a:round/>
          </a:ln>
          <a:effectLst/>
        </c:spPr>
        <c:txPr>
          <a:bodyPr rot="-60000000" spcFirstLastPara="0" vertOverflow="ellipsis" vert="horz" wrap="square" anchor="ctr" anchorCtr="1"/>
          <a:lstStyle/>
          <a:p>
            <a:pPr>
              <a:defRPr lang="zh-CN" sz="900" b="0" i="0" u="none" strike="noStrike" kern="1200" cap="none" spc="0" normalizeH="0" baseline="0">
                <a:solidFill>
                  <a:schemeClr val="dk1">
                    <a:lumMod val="65000"/>
                    <a:lumOff val="35000"/>
                  </a:schemeClr>
                </a:solidFill>
                <a:latin typeface="+mn-lt"/>
                <a:ea typeface="+mn-ea"/>
                <a:cs typeface="+mn-cs"/>
              </a:defRPr>
            </a:pPr>
          </a:p>
        </c:txPr>
        <c:crossAx val="626784093"/>
        <c:crosses val="autoZero"/>
        <c:auto val="1"/>
        <c:lblAlgn val="ctr"/>
        <c:lblOffset val="100"/>
        <c:noMultiLvlLbl val="0"/>
      </c:catAx>
      <c:valAx>
        <c:axId val="626784093"/>
        <c:scaling>
          <c:orientation val="minMax"/>
        </c:scaling>
        <c:delete val="0"/>
        <c:axPos val="l"/>
        <c:majorGridlines>
          <c:spPr>
            <a:ln w="9525" cap="flat" cmpd="sng" algn="ctr">
              <a:solidFill>
                <a:schemeClr val="dk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0" vertOverflow="ellipsis" vert="horz" wrap="square" anchor="ctr" anchorCtr="1"/>
          <a:lstStyle/>
          <a:p>
            <a:pPr>
              <a:defRPr lang="zh-CN" sz="900" b="0" i="0" u="none" strike="noStrike" kern="1200" baseline="0">
                <a:solidFill>
                  <a:schemeClr val="dk1">
                    <a:lumMod val="65000"/>
                    <a:lumOff val="35000"/>
                  </a:schemeClr>
                </a:solidFill>
                <a:latin typeface="+mn-lt"/>
                <a:ea typeface="+mn-ea"/>
                <a:cs typeface="+mn-cs"/>
              </a:defRPr>
            </a:pPr>
          </a:p>
        </c:txPr>
        <c:crossAx val="566314479"/>
        <c:crosses val="autoZero"/>
        <c:crossBetween val="between"/>
      </c:valAx>
      <c:catAx>
        <c:axId val="154398262"/>
        <c:scaling>
          <c:orientation val="minMax"/>
        </c:scaling>
        <c:delete val="1"/>
        <c:axPos val="b"/>
        <c:majorTickMark val="none"/>
        <c:minorTickMark val="none"/>
        <c:tickLblPos val="nextTo"/>
        <c:txPr>
          <a:bodyPr rot="-60000000" spcFirstLastPara="0" vertOverflow="ellipsis" vert="horz" wrap="square" anchor="ctr" anchorCtr="1"/>
          <a:lstStyle/>
          <a:p>
            <a:pPr>
              <a:defRPr lang="zh-CN" sz="900" b="0" i="0" u="none" strike="noStrike" kern="1200" cap="none" spc="0" normalizeH="0" baseline="0">
                <a:solidFill>
                  <a:schemeClr val="dk1">
                    <a:lumMod val="65000"/>
                    <a:lumOff val="35000"/>
                  </a:schemeClr>
                </a:solidFill>
                <a:latin typeface="+mn-lt"/>
                <a:ea typeface="+mn-ea"/>
                <a:cs typeface="+mn-cs"/>
              </a:defRPr>
            </a:pPr>
          </a:p>
        </c:txPr>
        <c:crossAx val="202158153"/>
        <c:crosses val="autoZero"/>
        <c:auto val="1"/>
        <c:lblAlgn val="ctr"/>
        <c:lblOffset val="100"/>
        <c:noMultiLvlLbl val="0"/>
      </c:catAx>
      <c:valAx>
        <c:axId val="202158153"/>
        <c:scaling>
          <c:orientation val="minMax"/>
        </c:scaling>
        <c:delete val="0"/>
        <c:axPos val="r"/>
        <c:numFmt formatCode="General" sourceLinked="1"/>
        <c:majorTickMark val="none"/>
        <c:minorTickMark val="none"/>
        <c:tickLblPos val="nextTo"/>
        <c:spPr>
          <a:noFill/>
          <a:ln>
            <a:noFill/>
          </a:ln>
          <a:effectLst/>
        </c:spPr>
        <c:txPr>
          <a:bodyPr rot="-60000000" spcFirstLastPara="0" vertOverflow="ellipsis" vert="horz" wrap="square" anchor="ctr" anchorCtr="1"/>
          <a:lstStyle/>
          <a:p>
            <a:pPr>
              <a:defRPr lang="zh-CN" sz="900" b="0" i="0" u="none" strike="noStrike" kern="1200" baseline="0">
                <a:solidFill>
                  <a:schemeClr val="dk1">
                    <a:lumMod val="65000"/>
                    <a:lumOff val="35000"/>
                  </a:schemeClr>
                </a:solidFill>
                <a:latin typeface="+mn-lt"/>
                <a:ea typeface="+mn-ea"/>
                <a:cs typeface="+mn-cs"/>
              </a:defRPr>
            </a:pPr>
          </a:p>
        </c:txPr>
        <c:crossAx val="154398262"/>
        <c:crosses val="max"/>
        <c:crossBetween val="between"/>
      </c:val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0" vertOverflow="ellipsis" vert="horz" wrap="square" anchor="ctr" anchorCtr="1"/>
        <a:lstStyle/>
        <a:p>
          <a:pPr>
            <a:defRPr lang="zh-CN" sz="900" b="0" i="0" u="none" strike="noStrike" kern="1200" baseline="0">
              <a:solidFill>
                <a:schemeClr val="dk1">
                  <a:lumMod val="65000"/>
                  <a:lumOff val="35000"/>
                </a:schemeClr>
              </a:solidFill>
              <a:latin typeface="+mn-lt"/>
              <a:ea typeface="+mn-ea"/>
              <a:cs typeface="+mn-cs"/>
            </a:defRPr>
          </a:pPr>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lang="zh-CN"/>
      </a:pP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0" vertOverflow="ellipsis" vert="horz" wrap="square" anchor="ctr" anchorCtr="1"/>
        <a:lstStyle/>
        <a:p>
          <a:pPr>
            <a:defRPr lang="zh-CN" sz="12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微软雅黑" panose="020B0503020204020204" charset="-122"/>
              <a:ea typeface="微软雅黑" panose="020B0503020204020204" charset="-122"/>
              <a:cs typeface="微软雅黑" panose="020B0503020204020204" charset="-122"/>
              <a:sym typeface="微软雅黑" panose="020B0503020204020204" charset="-122"/>
            </a:defRPr>
          </a:pPr>
        </a:p>
      </c:txPr>
    </c:title>
    <c:autoTitleDeleted val="0"/>
    <c:plotArea>
      <c:layout/>
      <c:barChart>
        <c:barDir val="col"/>
        <c:grouping val="clustered"/>
        <c:varyColors val="0"/>
        <c:ser>
          <c:idx val="7"/>
          <c:order val="7"/>
          <c:tx>
            <c:strRef>
              <c:f>分析表!$J$8</c:f>
              <c:strCache>
                <c:ptCount val="1"/>
                <c:pt idx="0">
                  <c:v>各部门平均工龄</c:v>
                </c:pt>
              </c:strCache>
            </c:strRef>
          </c:tx>
          <c:spPr>
            <a:solidFill>
              <a:schemeClr val="accent1">
                <a:lumMod val="60000"/>
                <a:lumOff val="40000"/>
              </a:schemeClr>
            </a:solidFill>
            <a:ln>
              <a:noFill/>
            </a:ln>
            <a:effectLst>
              <a:outerShdw blurRad="40000" dist="23000" dir="5400000" rotWithShape="0">
                <a:srgbClr val="000000">
                  <a:alpha val="35000"/>
                </a:srgbClr>
              </a:outerShdw>
            </a:effectLst>
          </c:spPr>
          <c:invertIfNegative val="0"/>
          <c:dLbls>
            <c:spPr>
              <a:noFill/>
              <a:ln>
                <a:noFill/>
              </a:ln>
              <a:effectLst/>
            </c:spPr>
            <c:txPr>
              <a:bodyPr rot="0" spcFirstLastPara="0" vertOverflow="ellipsis" vert="horz" wrap="square" lIns="38100" tIns="19050" rIns="38100" bIns="19050" anchor="ctr" anchorCtr="1"/>
              <a:lstStyle/>
              <a:p>
                <a:pPr>
                  <a:defRPr lang="zh-CN" sz="900" b="0" i="0" u="none" strike="noStrike" kern="1200" baseline="0">
                    <a:solidFill>
                      <a:schemeClr val="lt1">
                        <a:lumMod val="85000"/>
                      </a:schemeClr>
                    </a:solidFill>
                    <a:latin typeface="+mn-lt"/>
                    <a:ea typeface="+mn-ea"/>
                    <a:cs typeface="+mn-cs"/>
                  </a:defRPr>
                </a:pP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lt1">
                          <a:lumMod val="95000"/>
                          <a:alpha val="54000"/>
                        </a:schemeClr>
                      </a:solidFill>
                    </a:ln>
                    <a:effectLst/>
                  </c:spPr>
                </c15:leaderLines>
              </c:ext>
            </c:extLst>
          </c:dLbls>
          <c:cat>
            <c:multiLvlStrRef>
              <c:extLst>
                <c:ext xmlns:c15="http://schemas.microsoft.com/office/drawing/2012/chart" uri="{02D57815-91ED-43cb-92C2-25804820EDAC}">
                  <c15:fullRef>
                    <c15:sqref>分析表!$A$9:$B$19</c15:sqref>
                  </c15:fullRef>
                </c:ext>
              </c:extLst>
              <c:f>分析表!$A$9:$B$18</c:f>
              <c:multiLvlStrCache>
                <c:ptCount val="10"/>
                <c:lvl>
                  <c:pt idx="0">
                    <c:v>总经办</c:v>
                  </c:pt>
                  <c:pt idx="1">
                    <c:v>营销部</c:v>
                  </c:pt>
                  <c:pt idx="2">
                    <c:v>财务部</c:v>
                  </c:pt>
                  <c:pt idx="3">
                    <c:v>人资部</c:v>
                  </c:pt>
                  <c:pt idx="4">
                    <c:v>客服部</c:v>
                  </c:pt>
                  <c:pt idx="5">
                    <c:v>生产部</c:v>
                  </c:pt>
                  <c:pt idx="6">
                    <c:v>研发部</c:v>
                  </c:pt>
                </c:lvl>
                <c:lvl>
                  <c:pt idx="0">
                    <c:v>1</c:v>
                  </c:pt>
                  <c:pt idx="1">
                    <c:v>2</c:v>
                  </c:pt>
                  <c:pt idx="2">
                    <c:v>3</c:v>
                  </c:pt>
                  <c:pt idx="3">
                    <c:v>4</c:v>
                  </c:pt>
                  <c:pt idx="4">
                    <c:v>5</c:v>
                  </c:pt>
                  <c:pt idx="5">
                    <c:v>6</c:v>
                  </c:pt>
                  <c:pt idx="6">
                    <c:v>7</c:v>
                  </c:pt>
                  <c:pt idx="7">
                    <c:v>8</c:v>
                  </c:pt>
                  <c:pt idx="8">
                    <c:v>9</c:v>
                  </c:pt>
                  <c:pt idx="9">
                    <c:v>10</c:v>
                  </c:pt>
                </c:lvl>
              </c:multiLvlStrCache>
            </c:multiLvlStrRef>
          </c:cat>
          <c:val>
            <c:numRef>
              <c:extLst>
                <c:ext xmlns:c15="http://schemas.microsoft.com/office/drawing/2012/chart" uri="{02D57815-91ED-43cb-92C2-25804820EDAC}">
                  <c15:fullRef>
                    <c15:sqref>分析表!$J$9:$J$19</c15:sqref>
                  </c15:fullRef>
                </c:ext>
              </c:extLst>
              <c:f>分析表!$J$9:$J$18</c:f>
              <c:numCache>
                <c:formatCode>0.00_ </c:formatCode>
                <c:ptCount val="10"/>
                <c:pt idx="0">
                  <c:v>8</c:v>
                </c:pt>
                <c:pt idx="1">
                  <c:v>4.81818181818182</c:v>
                </c:pt>
                <c:pt idx="2">
                  <c:v>4.375</c:v>
                </c:pt>
                <c:pt idx="3">
                  <c:v>4.16666666666667</c:v>
                </c:pt>
                <c:pt idx="4">
                  <c:v>8</c:v>
                </c:pt>
                <c:pt idx="5">
                  <c:v>8.14285714285714</c:v>
                </c:pt>
                <c:pt idx="6">
                  <c:v>6.5</c:v>
                </c:pt>
                <c:pt idx="7">
                  <c:v>0</c:v>
                </c:pt>
                <c:pt idx="8">
                  <c:v>0</c:v>
                </c:pt>
                <c:pt idx="9">
                  <c:v>0</c:v>
                </c:pt>
              </c:numCache>
            </c:numRef>
          </c:val>
        </c:ser>
        <c:dLbls>
          <c:showLegendKey val="0"/>
          <c:showVal val="0"/>
          <c:showCatName val="0"/>
          <c:showSerName val="0"/>
          <c:showPercent val="0"/>
          <c:showBubbleSize val="0"/>
        </c:dLbls>
        <c:gapWidth val="100"/>
        <c:overlap val="-24"/>
        <c:axId val="514827316"/>
        <c:axId val="363432123"/>
        <c:extLst>
          <c:ext xmlns:c15="http://schemas.microsoft.com/office/drawing/2012/chart" uri="{02D57815-91ED-43cb-92C2-25804820EDAC}">
            <c15:filteredBarSeries>
              <c15:ser>
                <c:idx val="0"/>
                <c:order val="0"/>
                <c:tx>
                  <c:strRef>
                    <c:extLst>
                      <c:ext uri="{02D57815-91ED-43cb-92C2-25804820EDAC}">
                        <c15:formulaRef>
                          <c15:sqref>分析表!$C$8</c15:sqref>
                        </c15:formulaRef>
                      </c:ext>
                    </c:extLst>
                    <c:strCache>
                      <c:ptCount val="1"/>
                      <c:pt idx="0">
                        <c:v>0-0.99年</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delete val="1"/>
                </c:dLbls>
                <c:cat>
                  <c:multiLvlStrRef>
                    <c:extLst>
                      <c:ext uri="{02D57815-91ED-43cb-92C2-25804820EDAC}">
                        <c15:fullRef>
                          <c15:sqref>分析表!$A$9:$B$19</c15:sqref>
                        </c15:fullRef>
                        <c15:formulaRef>
                          <c15:sqref>分析表!$A$9:$B$18</c15:sqref>
                        </c15:formulaRef>
                      </c:ext>
                    </c:extLst>
                    <c:multiLvlStrCache>
                      <c:ptCount val="10"/>
                      <c:lvl>
                        <c:pt idx="0">
                          <c:v>总经办</c:v>
                        </c:pt>
                        <c:pt idx="1">
                          <c:v>营销部</c:v>
                        </c:pt>
                        <c:pt idx="2">
                          <c:v>财务部</c:v>
                        </c:pt>
                        <c:pt idx="3">
                          <c:v>人资部</c:v>
                        </c:pt>
                        <c:pt idx="4">
                          <c:v>客服部</c:v>
                        </c:pt>
                        <c:pt idx="5">
                          <c:v>生产部</c:v>
                        </c:pt>
                        <c:pt idx="6">
                          <c:v>研发部</c:v>
                        </c:pt>
                      </c:lvl>
                      <c:lvl>
                        <c:pt idx="0">
                          <c:v>1</c:v>
                        </c:pt>
                        <c:pt idx="1">
                          <c:v>2</c:v>
                        </c:pt>
                        <c:pt idx="2">
                          <c:v>3</c:v>
                        </c:pt>
                        <c:pt idx="3">
                          <c:v>4</c:v>
                        </c:pt>
                        <c:pt idx="4">
                          <c:v>5</c:v>
                        </c:pt>
                        <c:pt idx="5">
                          <c:v>6</c:v>
                        </c:pt>
                        <c:pt idx="6">
                          <c:v>7</c:v>
                        </c:pt>
                        <c:pt idx="7">
                          <c:v>8</c:v>
                        </c:pt>
                        <c:pt idx="8">
                          <c:v>9</c:v>
                        </c:pt>
                        <c:pt idx="9">
                          <c:v>10</c:v>
                        </c:pt>
                      </c:lvl>
                    </c:multiLvlStrCache>
                  </c:multiLvlStrRef>
                </c:cat>
                <c:val>
                  <c:numRef>
                    <c:extLst>
                      <c:ext uri="{02D57815-91ED-43cb-92C2-25804820EDAC}">
                        <c15:fullRef>
                          <c15:sqref>分析表!$C$9:$C$19</c15:sqref>
                        </c15:fullRef>
                        <c15:formulaRef>
                          <c15:sqref>分析表!$C$9:$C$18</c15:sqref>
                        </c15:formulaRef>
                      </c:ext>
                    </c:extLst>
                    <c:numCache>
                      <c:formatCode>General</c:formatCode>
                      <c:ptCount val="10"/>
                      <c:pt idx="0">
                        <c:v>0</c:v>
                      </c:pt>
                      <c:pt idx="1">
                        <c:v>1</c:v>
                      </c:pt>
                      <c:pt idx="2">
                        <c:v>2</c:v>
                      </c:pt>
                      <c:pt idx="3">
                        <c:v>0</c:v>
                      </c:pt>
                      <c:pt idx="4">
                        <c:v>0</c:v>
                      </c:pt>
                      <c:pt idx="5">
                        <c:v>0</c:v>
                      </c:pt>
                      <c:pt idx="6">
                        <c:v>0</c:v>
                      </c:pt>
                      <c:pt idx="7">
                        <c:v>0</c:v>
                      </c:pt>
                      <c:pt idx="8">
                        <c:v>0</c:v>
                      </c:pt>
                      <c:pt idx="9">
                        <c:v>0</c:v>
                      </c:pt>
                    </c:numCache>
                  </c:numRef>
                </c:val>
              </c15:ser>
            </c15:filteredBarSeries>
            <c15:filteredBarSeries>
              <c15:ser>
                <c:idx val="1"/>
                <c:order val="1"/>
                <c:tx>
                  <c:strRef>
                    <c:extLst>
                      <c:ext uri="{02D57815-91ED-43cb-92C2-25804820EDAC}">
                        <c15:formulaRef>
                          <c15:sqref>分析表!$D$8</c15:sqref>
                        </c15:formulaRef>
                      </c:ext>
                    </c:extLst>
                    <c:strCache>
                      <c:ptCount val="1"/>
                      <c:pt idx="0">
                        <c:v>1-2年</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delete val="1"/>
                </c:dLbls>
                <c:cat>
                  <c:multiLvlStrRef>
                    <c:extLst>
                      <c:ext uri="{02D57815-91ED-43cb-92C2-25804820EDAC}">
                        <c15:fullRef>
                          <c15:sqref>分析表!$A$9:$B$19</c15:sqref>
                        </c15:fullRef>
                        <c15:formulaRef>
                          <c15:sqref>分析表!$A$9:$B$18</c15:sqref>
                        </c15:formulaRef>
                      </c:ext>
                    </c:extLst>
                    <c:multiLvlStrCache>
                      <c:ptCount val="10"/>
                      <c:lvl>
                        <c:pt idx="0">
                          <c:v>总经办</c:v>
                        </c:pt>
                        <c:pt idx="1">
                          <c:v>营销部</c:v>
                        </c:pt>
                        <c:pt idx="2">
                          <c:v>财务部</c:v>
                        </c:pt>
                        <c:pt idx="3">
                          <c:v>人资部</c:v>
                        </c:pt>
                        <c:pt idx="4">
                          <c:v>客服部</c:v>
                        </c:pt>
                        <c:pt idx="5">
                          <c:v>生产部</c:v>
                        </c:pt>
                        <c:pt idx="6">
                          <c:v>研发部</c:v>
                        </c:pt>
                      </c:lvl>
                      <c:lvl>
                        <c:pt idx="0">
                          <c:v>1</c:v>
                        </c:pt>
                        <c:pt idx="1">
                          <c:v>2</c:v>
                        </c:pt>
                        <c:pt idx="2">
                          <c:v>3</c:v>
                        </c:pt>
                        <c:pt idx="3">
                          <c:v>4</c:v>
                        </c:pt>
                        <c:pt idx="4">
                          <c:v>5</c:v>
                        </c:pt>
                        <c:pt idx="5">
                          <c:v>6</c:v>
                        </c:pt>
                        <c:pt idx="6">
                          <c:v>7</c:v>
                        </c:pt>
                        <c:pt idx="7">
                          <c:v>8</c:v>
                        </c:pt>
                        <c:pt idx="8">
                          <c:v>9</c:v>
                        </c:pt>
                        <c:pt idx="9">
                          <c:v>10</c:v>
                        </c:pt>
                      </c:lvl>
                    </c:multiLvlStrCache>
                  </c:multiLvlStrRef>
                </c:cat>
                <c:val>
                  <c:numRef>
                    <c:extLst>
                      <c:ext uri="{02D57815-91ED-43cb-92C2-25804820EDAC}">
                        <c15:fullRef>
                          <c15:sqref>分析表!$D$9:$D$19</c15:sqref>
                        </c15:fullRef>
                        <c15:formulaRef>
                          <c15:sqref>分析表!$D$9:$D$18</c15:sqref>
                        </c15:formulaRef>
                      </c:ext>
                    </c:extLst>
                    <c:numCache>
                      <c:formatCode>General</c:formatCode>
                      <c:ptCount val="10"/>
                      <c:pt idx="0">
                        <c:v>0</c:v>
                      </c:pt>
                      <c:pt idx="1">
                        <c:v>1</c:v>
                      </c:pt>
                      <c:pt idx="2">
                        <c:v>0</c:v>
                      </c:pt>
                      <c:pt idx="3">
                        <c:v>1</c:v>
                      </c:pt>
                      <c:pt idx="4">
                        <c:v>0</c:v>
                      </c:pt>
                      <c:pt idx="5">
                        <c:v>1</c:v>
                      </c:pt>
                      <c:pt idx="6">
                        <c:v>0</c:v>
                      </c:pt>
                      <c:pt idx="7">
                        <c:v>0</c:v>
                      </c:pt>
                      <c:pt idx="8">
                        <c:v>0</c:v>
                      </c:pt>
                      <c:pt idx="9">
                        <c:v>0</c:v>
                      </c:pt>
                    </c:numCache>
                  </c:numRef>
                </c:val>
              </c15:ser>
            </c15:filteredBarSeries>
            <c15:filteredBarSeries>
              <c15:ser>
                <c:idx val="2"/>
                <c:order val="2"/>
                <c:tx>
                  <c:strRef>
                    <c:extLst>
                      <c:ext uri="{02D57815-91ED-43cb-92C2-25804820EDAC}">
                        <c15:formulaRef>
                          <c15:sqref>分析表!$E$8</c15:sqref>
                        </c15:formulaRef>
                      </c:ext>
                    </c:extLst>
                    <c:strCache>
                      <c:ptCount val="1"/>
                      <c:pt idx="0">
                        <c:v>3-5年</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delete val="1"/>
                </c:dLbls>
                <c:cat>
                  <c:multiLvlStrRef>
                    <c:extLst>
                      <c:ext uri="{02D57815-91ED-43cb-92C2-25804820EDAC}">
                        <c15:fullRef>
                          <c15:sqref>分析表!$A$9:$B$19</c15:sqref>
                        </c15:fullRef>
                        <c15:formulaRef>
                          <c15:sqref>分析表!$A$9:$B$18</c15:sqref>
                        </c15:formulaRef>
                      </c:ext>
                    </c:extLst>
                    <c:multiLvlStrCache>
                      <c:ptCount val="10"/>
                      <c:lvl>
                        <c:pt idx="0">
                          <c:v>总经办</c:v>
                        </c:pt>
                        <c:pt idx="1">
                          <c:v>营销部</c:v>
                        </c:pt>
                        <c:pt idx="2">
                          <c:v>财务部</c:v>
                        </c:pt>
                        <c:pt idx="3">
                          <c:v>人资部</c:v>
                        </c:pt>
                        <c:pt idx="4">
                          <c:v>客服部</c:v>
                        </c:pt>
                        <c:pt idx="5">
                          <c:v>生产部</c:v>
                        </c:pt>
                        <c:pt idx="6">
                          <c:v>研发部</c:v>
                        </c:pt>
                      </c:lvl>
                      <c:lvl>
                        <c:pt idx="0">
                          <c:v>1</c:v>
                        </c:pt>
                        <c:pt idx="1">
                          <c:v>2</c:v>
                        </c:pt>
                        <c:pt idx="2">
                          <c:v>3</c:v>
                        </c:pt>
                        <c:pt idx="3">
                          <c:v>4</c:v>
                        </c:pt>
                        <c:pt idx="4">
                          <c:v>5</c:v>
                        </c:pt>
                        <c:pt idx="5">
                          <c:v>6</c:v>
                        </c:pt>
                        <c:pt idx="6">
                          <c:v>7</c:v>
                        </c:pt>
                        <c:pt idx="7">
                          <c:v>8</c:v>
                        </c:pt>
                        <c:pt idx="8">
                          <c:v>9</c:v>
                        </c:pt>
                        <c:pt idx="9">
                          <c:v>10</c:v>
                        </c:pt>
                      </c:lvl>
                    </c:multiLvlStrCache>
                  </c:multiLvlStrRef>
                </c:cat>
                <c:val>
                  <c:numRef>
                    <c:extLst>
                      <c:ext uri="{02D57815-91ED-43cb-92C2-25804820EDAC}">
                        <c15:fullRef>
                          <c15:sqref>分析表!$E$9:$E$19</c15:sqref>
                        </c15:fullRef>
                        <c15:formulaRef>
                          <c15:sqref>分析表!$E$9:$E$18</c15:sqref>
                        </c15:formulaRef>
                      </c:ext>
                    </c:extLst>
                    <c:numCache>
                      <c:formatCode>General</c:formatCode>
                      <c:ptCount val="10"/>
                      <c:pt idx="0">
                        <c:v>3</c:v>
                      </c:pt>
                      <c:pt idx="1">
                        <c:v>6</c:v>
                      </c:pt>
                      <c:pt idx="2">
                        <c:v>5</c:v>
                      </c:pt>
                      <c:pt idx="3">
                        <c:v>5</c:v>
                      </c:pt>
                      <c:pt idx="4">
                        <c:v>1</c:v>
                      </c:pt>
                      <c:pt idx="5">
                        <c:v>4</c:v>
                      </c:pt>
                      <c:pt idx="6">
                        <c:v>3</c:v>
                      </c:pt>
                      <c:pt idx="7">
                        <c:v>0</c:v>
                      </c:pt>
                      <c:pt idx="8">
                        <c:v>0</c:v>
                      </c:pt>
                      <c:pt idx="9">
                        <c:v>0</c:v>
                      </c:pt>
                    </c:numCache>
                  </c:numRef>
                </c:val>
              </c15:ser>
            </c15:filteredBarSeries>
            <c15:filteredBarSeries>
              <c15:ser>
                <c:idx val="3"/>
                <c:order val="3"/>
                <c:tx>
                  <c:strRef>
                    <c:extLst>
                      <c:ext uri="{02D57815-91ED-43cb-92C2-25804820EDAC}">
                        <c15:formulaRef>
                          <c15:sqref>分析表!$F$8</c15:sqref>
                        </c15:formulaRef>
                      </c:ext>
                    </c:extLst>
                    <c:strCache>
                      <c:ptCount val="1"/>
                      <c:pt idx="0">
                        <c:v>6-9年</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delete val="1"/>
                </c:dLbls>
                <c:cat>
                  <c:multiLvlStrRef>
                    <c:extLst>
                      <c:ext uri="{02D57815-91ED-43cb-92C2-25804820EDAC}">
                        <c15:fullRef>
                          <c15:sqref>分析表!$A$9:$B$19</c15:sqref>
                        </c15:fullRef>
                        <c15:formulaRef>
                          <c15:sqref>分析表!$A$9:$B$18</c15:sqref>
                        </c15:formulaRef>
                      </c:ext>
                    </c:extLst>
                    <c:multiLvlStrCache>
                      <c:ptCount val="10"/>
                      <c:lvl>
                        <c:pt idx="0">
                          <c:v>总经办</c:v>
                        </c:pt>
                        <c:pt idx="1">
                          <c:v>营销部</c:v>
                        </c:pt>
                        <c:pt idx="2">
                          <c:v>财务部</c:v>
                        </c:pt>
                        <c:pt idx="3">
                          <c:v>人资部</c:v>
                        </c:pt>
                        <c:pt idx="4">
                          <c:v>客服部</c:v>
                        </c:pt>
                        <c:pt idx="5">
                          <c:v>生产部</c:v>
                        </c:pt>
                        <c:pt idx="6">
                          <c:v>研发部</c:v>
                        </c:pt>
                      </c:lvl>
                      <c:lvl>
                        <c:pt idx="0">
                          <c:v>1</c:v>
                        </c:pt>
                        <c:pt idx="1">
                          <c:v>2</c:v>
                        </c:pt>
                        <c:pt idx="2">
                          <c:v>3</c:v>
                        </c:pt>
                        <c:pt idx="3">
                          <c:v>4</c:v>
                        </c:pt>
                        <c:pt idx="4">
                          <c:v>5</c:v>
                        </c:pt>
                        <c:pt idx="5">
                          <c:v>6</c:v>
                        </c:pt>
                        <c:pt idx="6">
                          <c:v>7</c:v>
                        </c:pt>
                        <c:pt idx="7">
                          <c:v>8</c:v>
                        </c:pt>
                        <c:pt idx="8">
                          <c:v>9</c:v>
                        </c:pt>
                        <c:pt idx="9">
                          <c:v>10</c:v>
                        </c:pt>
                      </c:lvl>
                    </c:multiLvlStrCache>
                  </c:multiLvlStrRef>
                </c:cat>
                <c:val>
                  <c:numRef>
                    <c:extLst>
                      <c:ext uri="{02D57815-91ED-43cb-92C2-25804820EDAC}">
                        <c15:fullRef>
                          <c15:sqref>分析表!$F$9:$F$19</c15:sqref>
                        </c15:fullRef>
                        <c15:formulaRef>
                          <c15:sqref>分析表!$F$9:$F$18</c15:sqref>
                        </c15:formulaRef>
                      </c:ext>
                    </c:extLst>
                    <c:numCache>
                      <c:formatCode>General</c:formatCode>
                      <c:ptCount val="10"/>
                      <c:pt idx="0">
                        <c:v>1</c:v>
                      </c:pt>
                      <c:pt idx="1">
                        <c:v>3</c:v>
                      </c:pt>
                      <c:pt idx="2">
                        <c:v>0</c:v>
                      </c:pt>
                      <c:pt idx="3">
                        <c:v>0</c:v>
                      </c:pt>
                      <c:pt idx="4">
                        <c:v>2</c:v>
                      </c:pt>
                      <c:pt idx="5">
                        <c:v>3</c:v>
                      </c:pt>
                      <c:pt idx="6">
                        <c:v>0</c:v>
                      </c:pt>
                      <c:pt idx="7">
                        <c:v>0</c:v>
                      </c:pt>
                      <c:pt idx="8">
                        <c:v>0</c:v>
                      </c:pt>
                      <c:pt idx="9">
                        <c:v>0</c:v>
                      </c:pt>
                    </c:numCache>
                  </c:numRef>
                </c:val>
              </c15:ser>
            </c15:filteredBarSeries>
            <c15:filteredBarSeries>
              <c15:ser>
                <c:idx val="4"/>
                <c:order val="4"/>
                <c:tx>
                  <c:strRef>
                    <c:extLst>
                      <c:ext uri="{02D57815-91ED-43cb-92C2-25804820EDAC}">
                        <c15:formulaRef>
                          <c15:sqref>分析表!$G$8</c15:sqref>
                        </c15:formulaRef>
                      </c:ext>
                    </c:extLst>
                    <c:strCache>
                      <c:ptCount val="1"/>
                      <c:pt idx="0">
                        <c:v>10-15年</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delete val="1"/>
                </c:dLbls>
                <c:cat>
                  <c:multiLvlStrRef>
                    <c:extLst>
                      <c:ext uri="{02D57815-91ED-43cb-92C2-25804820EDAC}">
                        <c15:fullRef>
                          <c15:sqref>分析表!$A$9:$B$19</c15:sqref>
                        </c15:fullRef>
                        <c15:formulaRef>
                          <c15:sqref>分析表!$A$9:$B$18</c15:sqref>
                        </c15:formulaRef>
                      </c:ext>
                    </c:extLst>
                    <c:multiLvlStrCache>
                      <c:ptCount val="10"/>
                      <c:lvl>
                        <c:pt idx="0">
                          <c:v>总经办</c:v>
                        </c:pt>
                        <c:pt idx="1">
                          <c:v>营销部</c:v>
                        </c:pt>
                        <c:pt idx="2">
                          <c:v>财务部</c:v>
                        </c:pt>
                        <c:pt idx="3">
                          <c:v>人资部</c:v>
                        </c:pt>
                        <c:pt idx="4">
                          <c:v>客服部</c:v>
                        </c:pt>
                        <c:pt idx="5">
                          <c:v>生产部</c:v>
                        </c:pt>
                        <c:pt idx="6">
                          <c:v>研发部</c:v>
                        </c:pt>
                      </c:lvl>
                      <c:lvl>
                        <c:pt idx="0">
                          <c:v>1</c:v>
                        </c:pt>
                        <c:pt idx="1">
                          <c:v>2</c:v>
                        </c:pt>
                        <c:pt idx="2">
                          <c:v>3</c:v>
                        </c:pt>
                        <c:pt idx="3">
                          <c:v>4</c:v>
                        </c:pt>
                        <c:pt idx="4">
                          <c:v>5</c:v>
                        </c:pt>
                        <c:pt idx="5">
                          <c:v>6</c:v>
                        </c:pt>
                        <c:pt idx="6">
                          <c:v>7</c:v>
                        </c:pt>
                        <c:pt idx="7">
                          <c:v>8</c:v>
                        </c:pt>
                        <c:pt idx="8">
                          <c:v>9</c:v>
                        </c:pt>
                        <c:pt idx="9">
                          <c:v>10</c:v>
                        </c:pt>
                      </c:lvl>
                    </c:multiLvlStrCache>
                  </c:multiLvlStrRef>
                </c:cat>
                <c:val>
                  <c:numRef>
                    <c:extLst>
                      <c:ext uri="{02D57815-91ED-43cb-92C2-25804820EDAC}">
                        <c15:fullRef>
                          <c15:sqref>分析表!$G$9:$G$19</c15:sqref>
                        </c15:fullRef>
                        <c15:formulaRef>
                          <c15:sqref>分析表!$G$9:$G$18</c15:sqref>
                        </c15:formulaRef>
                      </c:ext>
                    </c:extLst>
                    <c:numCache>
                      <c:formatCode>General</c:formatCode>
                      <c:ptCount val="10"/>
                      <c:pt idx="0">
                        <c:v>1</c:v>
                      </c:pt>
                      <c:pt idx="1">
                        <c:v>0</c:v>
                      </c:pt>
                      <c:pt idx="2">
                        <c:v>1</c:v>
                      </c:pt>
                      <c:pt idx="3">
                        <c:v>0</c:v>
                      </c:pt>
                      <c:pt idx="4">
                        <c:v>1</c:v>
                      </c:pt>
                      <c:pt idx="5">
                        <c:v>6</c:v>
                      </c:pt>
                      <c:pt idx="6">
                        <c:v>1</c:v>
                      </c:pt>
                      <c:pt idx="7">
                        <c:v>0</c:v>
                      </c:pt>
                      <c:pt idx="8">
                        <c:v>0</c:v>
                      </c:pt>
                      <c:pt idx="9">
                        <c:v>0</c:v>
                      </c:pt>
                    </c:numCache>
                  </c:numRef>
                </c:val>
              </c15:ser>
            </c15:filteredBarSeries>
            <c15:filteredBarSeries>
              <c15:ser>
                <c:idx val="5"/>
                <c:order val="5"/>
                <c:tx>
                  <c:strRef>
                    <c:extLst>
                      <c:ext uri="{02D57815-91ED-43cb-92C2-25804820EDAC}">
                        <c15:formulaRef>
                          <c15:sqref>分析表!$H$8</c15:sqref>
                        </c15:formulaRef>
                      </c:ext>
                    </c:extLst>
                    <c:strCache>
                      <c:ptCount val="1"/>
                      <c:pt idx="0">
                        <c:v>16-50年</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delete val="1"/>
                </c:dLbls>
                <c:cat>
                  <c:multiLvlStrRef>
                    <c:extLst>
                      <c:ext uri="{02D57815-91ED-43cb-92C2-25804820EDAC}">
                        <c15:fullRef>
                          <c15:sqref>分析表!$A$9:$B$19</c15:sqref>
                        </c15:fullRef>
                        <c15:formulaRef>
                          <c15:sqref>分析表!$A$9:$B$18</c15:sqref>
                        </c15:formulaRef>
                      </c:ext>
                    </c:extLst>
                    <c:multiLvlStrCache>
                      <c:ptCount val="10"/>
                      <c:lvl>
                        <c:pt idx="0">
                          <c:v>总经办</c:v>
                        </c:pt>
                        <c:pt idx="1">
                          <c:v>营销部</c:v>
                        </c:pt>
                        <c:pt idx="2">
                          <c:v>财务部</c:v>
                        </c:pt>
                        <c:pt idx="3">
                          <c:v>人资部</c:v>
                        </c:pt>
                        <c:pt idx="4">
                          <c:v>客服部</c:v>
                        </c:pt>
                        <c:pt idx="5">
                          <c:v>生产部</c:v>
                        </c:pt>
                        <c:pt idx="6">
                          <c:v>研发部</c:v>
                        </c:pt>
                      </c:lvl>
                      <c:lvl>
                        <c:pt idx="0">
                          <c:v>1</c:v>
                        </c:pt>
                        <c:pt idx="1">
                          <c:v>2</c:v>
                        </c:pt>
                        <c:pt idx="2">
                          <c:v>3</c:v>
                        </c:pt>
                        <c:pt idx="3">
                          <c:v>4</c:v>
                        </c:pt>
                        <c:pt idx="4">
                          <c:v>5</c:v>
                        </c:pt>
                        <c:pt idx="5">
                          <c:v>6</c:v>
                        </c:pt>
                        <c:pt idx="6">
                          <c:v>7</c:v>
                        </c:pt>
                        <c:pt idx="7">
                          <c:v>8</c:v>
                        </c:pt>
                        <c:pt idx="8">
                          <c:v>9</c:v>
                        </c:pt>
                        <c:pt idx="9">
                          <c:v>10</c:v>
                        </c:pt>
                      </c:lvl>
                    </c:multiLvlStrCache>
                  </c:multiLvlStrRef>
                </c:cat>
                <c:val>
                  <c:numRef>
                    <c:extLst>
                      <c:ext uri="{02D57815-91ED-43cb-92C2-25804820EDAC}">
                        <c15:fullRef>
                          <c15:sqref>分析表!$H$9:$H$19</c15:sqref>
                        </c15:fullRef>
                        <c15:formulaRef>
                          <c15:sqref>分析表!$H$9:$H$18</c15:sqref>
                        </c15:formulaRef>
                      </c:ext>
                    </c:extLst>
                    <c:numCache>
                      <c:formatCode>General</c:formatCode>
                      <c:ptCount val="10"/>
                      <c:pt idx="0">
                        <c:v>1</c:v>
                      </c:pt>
                      <c:pt idx="1">
                        <c:v>0</c:v>
                      </c:pt>
                      <c:pt idx="2">
                        <c:v>0</c:v>
                      </c:pt>
                      <c:pt idx="3">
                        <c:v>0</c:v>
                      </c:pt>
                      <c:pt idx="4">
                        <c:v>0</c:v>
                      </c:pt>
                      <c:pt idx="5">
                        <c:v>0</c:v>
                      </c:pt>
                      <c:pt idx="6">
                        <c:v>0</c:v>
                      </c:pt>
                      <c:pt idx="7">
                        <c:v>0</c:v>
                      </c:pt>
                      <c:pt idx="8">
                        <c:v>0</c:v>
                      </c:pt>
                      <c:pt idx="9">
                        <c:v>0</c:v>
                      </c:pt>
                    </c:numCache>
                  </c:numRef>
                </c:val>
              </c15:ser>
            </c15:filteredBarSeries>
            <c15:filteredBarSeries>
              <c15:ser>
                <c:idx val="6"/>
                <c:order val="6"/>
                <c:tx>
                  <c:strRef>
                    <c:extLst>
                      <c:ext uri="{02D57815-91ED-43cb-92C2-25804820EDAC}">
                        <c15:formulaRef>
                          <c15:sqref>分析表!$I$8</c15:sqref>
                        </c15:formulaRef>
                      </c:ext>
                    </c:extLst>
                    <c:strCache>
                      <c:ptCount val="1"/>
                      <c:pt idx="0">
                        <c:v>人数合计</c:v>
                      </c:pt>
                    </c:strCache>
                  </c:strRef>
                </c:tx>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delete val="1"/>
                </c:dLbls>
                <c:cat>
                  <c:multiLvlStrRef>
                    <c:extLst>
                      <c:ext uri="{02D57815-91ED-43cb-92C2-25804820EDAC}">
                        <c15:fullRef>
                          <c15:sqref>分析表!$A$9:$B$19</c15:sqref>
                        </c15:fullRef>
                        <c15:formulaRef>
                          <c15:sqref>分析表!$A$9:$B$18</c15:sqref>
                        </c15:formulaRef>
                      </c:ext>
                    </c:extLst>
                    <c:multiLvlStrCache>
                      <c:ptCount val="10"/>
                      <c:lvl>
                        <c:pt idx="0">
                          <c:v>总经办</c:v>
                        </c:pt>
                        <c:pt idx="1">
                          <c:v>营销部</c:v>
                        </c:pt>
                        <c:pt idx="2">
                          <c:v>财务部</c:v>
                        </c:pt>
                        <c:pt idx="3">
                          <c:v>人资部</c:v>
                        </c:pt>
                        <c:pt idx="4">
                          <c:v>客服部</c:v>
                        </c:pt>
                        <c:pt idx="5">
                          <c:v>生产部</c:v>
                        </c:pt>
                        <c:pt idx="6">
                          <c:v>研发部</c:v>
                        </c:pt>
                      </c:lvl>
                      <c:lvl>
                        <c:pt idx="0">
                          <c:v>1</c:v>
                        </c:pt>
                        <c:pt idx="1">
                          <c:v>2</c:v>
                        </c:pt>
                        <c:pt idx="2">
                          <c:v>3</c:v>
                        </c:pt>
                        <c:pt idx="3">
                          <c:v>4</c:v>
                        </c:pt>
                        <c:pt idx="4">
                          <c:v>5</c:v>
                        </c:pt>
                        <c:pt idx="5">
                          <c:v>6</c:v>
                        </c:pt>
                        <c:pt idx="6">
                          <c:v>7</c:v>
                        </c:pt>
                        <c:pt idx="7">
                          <c:v>8</c:v>
                        </c:pt>
                        <c:pt idx="8">
                          <c:v>9</c:v>
                        </c:pt>
                        <c:pt idx="9">
                          <c:v>10</c:v>
                        </c:pt>
                      </c:lvl>
                    </c:multiLvlStrCache>
                  </c:multiLvlStrRef>
                </c:cat>
                <c:val>
                  <c:numRef>
                    <c:extLst>
                      <c:ext uri="{02D57815-91ED-43cb-92C2-25804820EDAC}">
                        <c15:fullRef>
                          <c15:sqref>分析表!$I$9:$I$19</c15:sqref>
                        </c15:fullRef>
                        <c15:formulaRef>
                          <c15:sqref>分析表!$I$9:$I$18</c15:sqref>
                        </c15:formulaRef>
                      </c:ext>
                    </c:extLst>
                    <c:numCache>
                      <c:formatCode>General</c:formatCode>
                      <c:ptCount val="10"/>
                      <c:pt idx="0">
                        <c:v>6</c:v>
                      </c:pt>
                      <c:pt idx="1">
                        <c:v>11</c:v>
                      </c:pt>
                      <c:pt idx="2">
                        <c:v>8</c:v>
                      </c:pt>
                      <c:pt idx="3">
                        <c:v>6</c:v>
                      </c:pt>
                      <c:pt idx="4">
                        <c:v>4</c:v>
                      </c:pt>
                      <c:pt idx="5">
                        <c:v>14</c:v>
                      </c:pt>
                      <c:pt idx="6">
                        <c:v>4</c:v>
                      </c:pt>
                      <c:pt idx="7">
                        <c:v>0</c:v>
                      </c:pt>
                      <c:pt idx="8">
                        <c:v>0</c:v>
                      </c:pt>
                      <c:pt idx="9">
                        <c:v>0</c:v>
                      </c:pt>
                    </c:numCache>
                  </c:numRef>
                </c:val>
              </c15:ser>
            </c15:filteredBarSeries>
          </c:ext>
        </c:extLst>
      </c:barChart>
      <c:catAx>
        <c:axId val="514827316"/>
        <c:scaling>
          <c:orientation val="minMax"/>
        </c:scaling>
        <c:delete val="0"/>
        <c:axPos val="b"/>
        <c:majorTickMark val="none"/>
        <c:minorTickMark val="none"/>
        <c:tickLblPos val="nextTo"/>
        <c:spPr>
          <a:noFill/>
          <a:ln w="12700" cap="flat" cmpd="sng" algn="ctr">
            <a:solidFill>
              <a:schemeClr val="lt1">
                <a:lumMod val="95000"/>
                <a:alpha val="54000"/>
              </a:schemeClr>
            </a:solidFill>
            <a:round/>
          </a:ln>
          <a:effectLst/>
        </c:spPr>
        <c:txPr>
          <a:bodyPr rot="-5400000" spcFirstLastPara="0" vertOverflow="ellipsis" vert="horz" wrap="square" anchor="ctr" anchorCtr="1"/>
          <a:lstStyle/>
          <a:p>
            <a:pPr>
              <a:defRPr lang="zh-CN" sz="900" b="0" i="0" u="none" strike="noStrike" kern="1200" baseline="0">
                <a:solidFill>
                  <a:schemeClr val="lt1">
                    <a:lumMod val="85000"/>
                  </a:schemeClr>
                </a:solidFill>
                <a:latin typeface="+mn-lt"/>
                <a:ea typeface="+mn-ea"/>
                <a:cs typeface="+mn-cs"/>
              </a:defRPr>
            </a:pPr>
          </a:p>
        </c:txPr>
        <c:crossAx val="363432123"/>
        <c:crosses val="autoZero"/>
        <c:auto val="1"/>
        <c:lblAlgn val="ctr"/>
        <c:lblOffset val="100"/>
        <c:noMultiLvlLbl val="0"/>
      </c:catAx>
      <c:valAx>
        <c:axId val="363432123"/>
        <c:scaling>
          <c:orientation val="minMax"/>
        </c:scaling>
        <c:delete val="0"/>
        <c:axPos val="l"/>
        <c:majorGridlines>
          <c:spPr>
            <a:ln w="9525" cap="flat" cmpd="sng" algn="ctr">
              <a:solidFill>
                <a:schemeClr val="lt1">
                  <a:lumMod val="95000"/>
                  <a:alpha val="10000"/>
                </a:schemeClr>
              </a:solidFill>
              <a:round/>
            </a:ln>
            <a:effectLst/>
          </c:spPr>
        </c:majorGridlines>
        <c:numFmt formatCode="0.00_ " sourceLinked="1"/>
        <c:majorTickMark val="none"/>
        <c:minorTickMark val="none"/>
        <c:tickLblPos val="nextTo"/>
        <c:spPr>
          <a:noFill/>
          <a:ln>
            <a:noFill/>
          </a:ln>
          <a:effectLst/>
        </c:spPr>
        <c:txPr>
          <a:bodyPr rot="-60000000" spcFirstLastPara="0" vertOverflow="ellipsis" vert="horz" wrap="square" anchor="ctr" anchorCtr="1"/>
          <a:lstStyle/>
          <a:p>
            <a:pPr>
              <a:defRPr lang="zh-CN" sz="900" b="0" i="0" u="none" strike="noStrike" kern="1200" baseline="0">
                <a:solidFill>
                  <a:schemeClr val="lt1">
                    <a:lumMod val="85000"/>
                  </a:schemeClr>
                </a:solidFill>
                <a:latin typeface="+mn-lt"/>
                <a:ea typeface="+mn-ea"/>
                <a:cs typeface="+mn-cs"/>
              </a:defRPr>
            </a:pPr>
          </a:p>
        </c:txPr>
        <c:crossAx val="514827316"/>
        <c:crosses val="autoZero"/>
        <c:crossBetween val="between"/>
      </c:valAx>
      <c:spPr>
        <a:noFill/>
        <a:ln>
          <a:noFill/>
        </a:ln>
        <a:effectLst/>
      </c:spPr>
    </c:plotArea>
    <c:legend>
      <c:legendPos val="b"/>
      <c:layout/>
      <c:overlay val="0"/>
      <c:spPr>
        <a:noFill/>
        <a:ln>
          <a:noFill/>
        </a:ln>
        <a:effectLst/>
      </c:spPr>
      <c:txPr>
        <a:bodyPr rot="0" spcFirstLastPara="0" vertOverflow="ellipsis" vert="horz" wrap="square" anchor="ctr" anchorCtr="1"/>
        <a:lstStyle/>
        <a:p>
          <a:pPr>
            <a:defRPr lang="zh-CN" sz="900" b="0" i="0" u="none" strike="noStrike" kern="1200" baseline="0">
              <a:solidFill>
                <a:schemeClr val="lt1">
                  <a:lumMod val="85000"/>
                </a:schemeClr>
              </a:solidFill>
              <a:latin typeface="+mn-lt"/>
              <a:ea typeface="+mn-ea"/>
              <a:cs typeface="+mn-cs"/>
            </a:defRPr>
          </a:pPr>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gradFill>
    <a:ln>
      <a:noFill/>
    </a:ln>
    <a:effectLst/>
  </c:spPr>
  <c:txPr>
    <a:bodyPr/>
    <a:lstStyle/>
    <a:p>
      <a:pPr>
        <a:defRPr lang="zh-CN"/>
      </a:pP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0"/>
          <c:order val="10"/>
          <c:tx>
            <c:strRef>
              <c:f>分析表!$A$19:$B$19</c:f>
              <c:strCache>
                <c:ptCount val="1"/>
                <c:pt idx="0">
                  <c:v>10 合计</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800" b="1" i="0" u="none" strike="noStrike" kern="1200" baseline="0">
                    <a:solidFill>
                      <a:schemeClr val="lt1"/>
                    </a:solidFill>
                    <a:latin typeface="+mn-lt"/>
                    <a:ea typeface="+mn-ea"/>
                    <a:cs typeface="+mn-cs"/>
                  </a:defRPr>
                </a:pPr>
              </a:p>
            </c:txPr>
            <c:dLblPos val="ctr"/>
            <c:showLegendKey val="0"/>
            <c:showVal val="1"/>
            <c:showCatName val="1"/>
            <c:showSerName val="0"/>
            <c:showPercent val="1"/>
            <c:showBubbleSize val="0"/>
            <c:showLeaderLines val="1"/>
            <c:extLst>
              <c:ext xmlns:c15="http://schemas.microsoft.com/office/drawing/2012/chart" uri="{CE6537A1-D6FC-4f65-9D91-7224C49458BB}">
                <c15:layout/>
                <c15:showLeaderLines val="1"/>
                <c15:leaderLines>
                  <c:spPr>
                    <a:ln w="9525">
                      <a:solidFill>
                        <a:schemeClr val="dk1">
                          <a:lumMod val="50000"/>
                          <a:lumOff val="50000"/>
                        </a:schemeClr>
                      </a:solidFill>
                    </a:ln>
                    <a:effectLst/>
                  </c:spPr>
                </c15:leaderLines>
              </c:ext>
            </c:extLst>
          </c:dLbls>
          <c:cat>
            <c:strRef>
              <c:extLst>
                <c:ext xmlns:c15="http://schemas.microsoft.com/office/drawing/2012/chart" uri="{02D57815-91ED-43cb-92C2-25804820EDAC}">
                  <c15:fullRef>
                    <c15:sqref>分析表!$C$8:$J$8</c15:sqref>
                  </c15:fullRef>
                </c:ext>
              </c:extLst>
              <c:f>分析表!$C$8:$H$8</c:f>
              <c:strCache>
                <c:ptCount val="6"/>
                <c:pt idx="0">
                  <c:v>0-0.99年</c:v>
                </c:pt>
                <c:pt idx="1">
                  <c:v>1-2年</c:v>
                </c:pt>
                <c:pt idx="2">
                  <c:v>3-5年</c:v>
                </c:pt>
                <c:pt idx="3">
                  <c:v>6-9年</c:v>
                </c:pt>
                <c:pt idx="4">
                  <c:v>10-15年</c:v>
                </c:pt>
                <c:pt idx="5">
                  <c:v>16-50年</c:v>
                </c:pt>
              </c:strCache>
            </c:strRef>
          </c:cat>
          <c:val>
            <c:numRef>
              <c:extLst>
                <c:ext xmlns:c15="http://schemas.microsoft.com/office/drawing/2012/chart" uri="{02D57815-91ED-43cb-92C2-25804820EDAC}">
                  <c15:fullRef>
                    <c15:sqref>分析表!$C$19:$J$19</c15:sqref>
                  </c15:fullRef>
                </c:ext>
              </c:extLst>
              <c:f>分析表!$C$19:$H$19</c:f>
              <c:numCache>
                <c:formatCode>General</c:formatCode>
                <c:ptCount val="6"/>
                <c:pt idx="0">
                  <c:v>3</c:v>
                </c:pt>
                <c:pt idx="1">
                  <c:v>3</c:v>
                </c:pt>
                <c:pt idx="2">
                  <c:v>27</c:v>
                </c:pt>
                <c:pt idx="3">
                  <c:v>9</c:v>
                </c:pt>
                <c:pt idx="4">
                  <c:v>10</c:v>
                </c:pt>
                <c:pt idx="5">
                  <c:v>1</c:v>
                </c:pt>
              </c:numCache>
            </c:numRef>
          </c:val>
        </c:ser>
        <c:dLbls>
          <c:showLegendKey val="0"/>
          <c:showVal val="0"/>
          <c:showCatName val="0"/>
          <c:showSerName val="0"/>
          <c:showPercent val="1"/>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分析表!$A$9:$B$9</c15:sqref>
                        </c15:formulaRef>
                      </c:ext>
                    </c:extLst>
                    <c:strCache>
                      <c:ptCount val="1"/>
                      <c:pt idx="0">
                        <c:v>1 总经办</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分析表!$C$9:$J$9</c15:sqref>
                        </c15:fullRef>
                        <c15:formulaRef>
                          <c15:sqref>分析表!$C$9:$H$9</c15:sqref>
                        </c15:formulaRef>
                      </c:ext>
                    </c:extLst>
                    <c:numCache>
                      <c:formatCode>General</c:formatCode>
                      <c:ptCount val="6"/>
                      <c:pt idx="0">
                        <c:v>0</c:v>
                      </c:pt>
                      <c:pt idx="1">
                        <c:v>0</c:v>
                      </c:pt>
                      <c:pt idx="2">
                        <c:v>3</c:v>
                      </c:pt>
                      <c:pt idx="3">
                        <c:v>1</c:v>
                      </c:pt>
                      <c:pt idx="4">
                        <c:v>1</c:v>
                      </c:pt>
                      <c:pt idx="5">
                        <c:v>1</c:v>
                      </c:pt>
                    </c:numCache>
                  </c:numRef>
                </c:val>
              </c15:ser>
            </c15:filteredPieSeries>
            <c15:filteredPieSeries>
              <c15:ser>
                <c:idx val="1"/>
                <c:order val="1"/>
                <c:tx>
                  <c:strRef>
                    <c:extLst>
                      <c:ext uri="{02D57815-91ED-43cb-92C2-25804820EDAC}">
                        <c15:formulaRef>
                          <c15:sqref>分析表!$A$10:$B$10</c15:sqref>
                        </c15:formulaRef>
                      </c:ext>
                    </c:extLst>
                    <c:strCache>
                      <c:ptCount val="1"/>
                      <c:pt idx="0">
                        <c:v>2 营销部</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分析表!$C$10:$J$10</c15:sqref>
                        </c15:fullRef>
                        <c15:formulaRef>
                          <c15:sqref>分析表!$C$10:$H$10</c15:sqref>
                        </c15:formulaRef>
                      </c:ext>
                    </c:extLst>
                    <c:numCache>
                      <c:formatCode>General</c:formatCode>
                      <c:ptCount val="6"/>
                      <c:pt idx="0">
                        <c:v>1</c:v>
                      </c:pt>
                      <c:pt idx="1">
                        <c:v>1</c:v>
                      </c:pt>
                      <c:pt idx="2">
                        <c:v>6</c:v>
                      </c:pt>
                      <c:pt idx="3">
                        <c:v>3</c:v>
                      </c:pt>
                      <c:pt idx="4">
                        <c:v>0</c:v>
                      </c:pt>
                      <c:pt idx="5">
                        <c:v>0</c:v>
                      </c:pt>
                    </c:numCache>
                  </c:numRef>
                </c:val>
              </c15:ser>
            </c15:filteredPieSeries>
            <c15:filteredPieSeries>
              <c15:ser>
                <c:idx val="2"/>
                <c:order val="2"/>
                <c:tx>
                  <c:strRef>
                    <c:extLst>
                      <c:ext uri="{02D57815-91ED-43cb-92C2-25804820EDAC}">
                        <c15:formulaRef>
                          <c15:sqref>分析表!$A$11:$B$11</c15:sqref>
                        </c15:formulaRef>
                      </c:ext>
                    </c:extLst>
                    <c:strCache>
                      <c:ptCount val="1"/>
                      <c:pt idx="0">
                        <c:v>3 财务部</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分析表!$C$11:$J$11</c15:sqref>
                        </c15:fullRef>
                        <c15:formulaRef>
                          <c15:sqref>分析表!$C$11:$H$11</c15:sqref>
                        </c15:formulaRef>
                      </c:ext>
                    </c:extLst>
                    <c:numCache>
                      <c:formatCode>General</c:formatCode>
                      <c:ptCount val="6"/>
                      <c:pt idx="0">
                        <c:v>2</c:v>
                      </c:pt>
                      <c:pt idx="1">
                        <c:v>0</c:v>
                      </c:pt>
                      <c:pt idx="2">
                        <c:v>5</c:v>
                      </c:pt>
                      <c:pt idx="3">
                        <c:v>0</c:v>
                      </c:pt>
                      <c:pt idx="4">
                        <c:v>1</c:v>
                      </c:pt>
                      <c:pt idx="5">
                        <c:v>0</c:v>
                      </c:pt>
                    </c:numCache>
                  </c:numRef>
                </c:val>
              </c15:ser>
            </c15:filteredPieSeries>
            <c15:filteredPieSeries>
              <c15:ser>
                <c:idx val="3"/>
                <c:order val="3"/>
                <c:tx>
                  <c:strRef>
                    <c:extLst>
                      <c:ext uri="{02D57815-91ED-43cb-92C2-25804820EDAC}">
                        <c15:formulaRef>
                          <c15:sqref>分析表!$A$12:$B$12</c15:sqref>
                        </c15:formulaRef>
                      </c:ext>
                    </c:extLst>
                    <c:strCache>
                      <c:ptCount val="1"/>
                      <c:pt idx="0">
                        <c:v>4 人资部</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分析表!$C$12:$J$12</c15:sqref>
                        </c15:fullRef>
                        <c15:formulaRef>
                          <c15:sqref>分析表!$C$12:$H$12</c15:sqref>
                        </c15:formulaRef>
                      </c:ext>
                    </c:extLst>
                    <c:numCache>
                      <c:formatCode>General</c:formatCode>
                      <c:ptCount val="6"/>
                      <c:pt idx="0">
                        <c:v>0</c:v>
                      </c:pt>
                      <c:pt idx="1">
                        <c:v>1</c:v>
                      </c:pt>
                      <c:pt idx="2">
                        <c:v>5</c:v>
                      </c:pt>
                      <c:pt idx="3">
                        <c:v>0</c:v>
                      </c:pt>
                      <c:pt idx="4">
                        <c:v>0</c:v>
                      </c:pt>
                      <c:pt idx="5">
                        <c:v>0</c:v>
                      </c:pt>
                    </c:numCache>
                  </c:numRef>
                </c:val>
              </c15:ser>
            </c15:filteredPieSeries>
            <c15:filteredPieSeries>
              <c15:ser>
                <c:idx val="4"/>
                <c:order val="4"/>
                <c:tx>
                  <c:strRef>
                    <c:extLst>
                      <c:ext uri="{02D57815-91ED-43cb-92C2-25804820EDAC}">
                        <c15:formulaRef>
                          <c15:sqref>分析表!$A$13:$B$13</c15:sqref>
                        </c15:formulaRef>
                      </c:ext>
                    </c:extLst>
                    <c:strCache>
                      <c:ptCount val="1"/>
                      <c:pt idx="0">
                        <c:v>5 客服部</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分析表!$C$13:$J$13</c15:sqref>
                        </c15:fullRef>
                        <c15:formulaRef>
                          <c15:sqref>分析表!$C$13:$H$13</c15:sqref>
                        </c15:formulaRef>
                      </c:ext>
                    </c:extLst>
                    <c:numCache>
                      <c:formatCode>General</c:formatCode>
                      <c:ptCount val="6"/>
                      <c:pt idx="0">
                        <c:v>0</c:v>
                      </c:pt>
                      <c:pt idx="1">
                        <c:v>0</c:v>
                      </c:pt>
                      <c:pt idx="2">
                        <c:v>1</c:v>
                      </c:pt>
                      <c:pt idx="3">
                        <c:v>2</c:v>
                      </c:pt>
                      <c:pt idx="4">
                        <c:v>1</c:v>
                      </c:pt>
                      <c:pt idx="5">
                        <c:v>0</c:v>
                      </c:pt>
                    </c:numCache>
                  </c:numRef>
                </c:val>
              </c15:ser>
            </c15:filteredPieSeries>
            <c15:filteredPieSeries>
              <c15:ser>
                <c:idx val="5"/>
                <c:order val="5"/>
                <c:tx>
                  <c:strRef>
                    <c:extLst>
                      <c:ext uri="{02D57815-91ED-43cb-92C2-25804820EDAC}">
                        <c15:formulaRef>
                          <c15:sqref>分析表!$A$14:$B$14</c15:sqref>
                        </c15:formulaRef>
                      </c:ext>
                    </c:extLst>
                    <c:strCache>
                      <c:ptCount val="1"/>
                      <c:pt idx="0">
                        <c:v>6 生产部</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分析表!$C$14:$J$14</c15:sqref>
                        </c15:fullRef>
                        <c15:formulaRef>
                          <c15:sqref>分析表!$C$14:$H$14</c15:sqref>
                        </c15:formulaRef>
                      </c:ext>
                    </c:extLst>
                    <c:numCache>
                      <c:formatCode>General</c:formatCode>
                      <c:ptCount val="6"/>
                      <c:pt idx="0">
                        <c:v>0</c:v>
                      </c:pt>
                      <c:pt idx="1">
                        <c:v>1</c:v>
                      </c:pt>
                      <c:pt idx="2">
                        <c:v>4</c:v>
                      </c:pt>
                      <c:pt idx="3">
                        <c:v>3</c:v>
                      </c:pt>
                      <c:pt idx="4">
                        <c:v>6</c:v>
                      </c:pt>
                      <c:pt idx="5">
                        <c:v>0</c:v>
                      </c:pt>
                    </c:numCache>
                  </c:numRef>
                </c:val>
              </c15:ser>
            </c15:filteredPieSeries>
            <c15:filteredPieSeries>
              <c15:ser>
                <c:idx val="6"/>
                <c:order val="6"/>
                <c:tx>
                  <c:strRef>
                    <c:extLst>
                      <c:ext uri="{02D57815-91ED-43cb-92C2-25804820EDAC}">
                        <c15:formulaRef>
                          <c15:sqref>分析表!$A$15:$B$15</c15:sqref>
                        </c15:formulaRef>
                      </c:ext>
                    </c:extLst>
                    <c:strCache>
                      <c:ptCount val="1"/>
                      <c:pt idx="0">
                        <c:v>7 研发部</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分析表!$C$15:$J$15</c15:sqref>
                        </c15:fullRef>
                        <c15:formulaRef>
                          <c15:sqref>分析表!$C$15:$H$15</c15:sqref>
                        </c15:formulaRef>
                      </c:ext>
                    </c:extLst>
                    <c:numCache>
                      <c:formatCode>General</c:formatCode>
                      <c:ptCount val="6"/>
                      <c:pt idx="0">
                        <c:v>0</c:v>
                      </c:pt>
                      <c:pt idx="1">
                        <c:v>0</c:v>
                      </c:pt>
                      <c:pt idx="2">
                        <c:v>3</c:v>
                      </c:pt>
                      <c:pt idx="3">
                        <c:v>0</c:v>
                      </c:pt>
                      <c:pt idx="4">
                        <c:v>1</c:v>
                      </c:pt>
                      <c:pt idx="5">
                        <c:v>0</c:v>
                      </c:pt>
                    </c:numCache>
                  </c:numRef>
                </c:val>
              </c15:ser>
            </c15:filteredPieSeries>
            <c15:filteredPieSeries>
              <c15:ser>
                <c:idx val="7"/>
                <c:order val="7"/>
                <c:tx>
                  <c:strRef>
                    <c:extLst>
                      <c:ext uri="{02D57815-91ED-43cb-92C2-25804820EDAC}">
                        <c15:formulaRef>
                          <c15:sqref>分析表!$A$16:$B$16</c15:sqref>
                        </c15:formulaRef>
                      </c:ext>
                    </c:extLst>
                    <c:strCache>
                      <c:ptCount val="1"/>
                      <c:pt idx="0">
                        <c:v>8</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分析表!$C$16:$J$16</c15:sqref>
                        </c15:fullRef>
                        <c15:formulaRef>
                          <c15:sqref>分析表!$C$16:$H$16</c15:sqref>
                        </c15:formulaRef>
                      </c:ext>
                    </c:extLst>
                    <c:numCache>
                      <c:formatCode>General</c:formatCode>
                      <c:ptCount val="6"/>
                      <c:pt idx="0">
                        <c:v>0</c:v>
                      </c:pt>
                      <c:pt idx="1">
                        <c:v>0</c:v>
                      </c:pt>
                      <c:pt idx="2">
                        <c:v>0</c:v>
                      </c:pt>
                      <c:pt idx="3">
                        <c:v>0</c:v>
                      </c:pt>
                      <c:pt idx="4">
                        <c:v>0</c:v>
                      </c:pt>
                      <c:pt idx="5">
                        <c:v>0</c:v>
                      </c:pt>
                    </c:numCache>
                  </c:numRef>
                </c:val>
              </c15:ser>
            </c15:filteredPieSeries>
            <c15:filteredPieSeries>
              <c15:ser>
                <c:idx val="8"/>
                <c:order val="8"/>
                <c:tx>
                  <c:strRef>
                    <c:extLst>
                      <c:ext uri="{02D57815-91ED-43cb-92C2-25804820EDAC}">
                        <c15:formulaRef>
                          <c15:sqref>分析表!$A$17:$B$17</c15:sqref>
                        </c15:formulaRef>
                      </c:ext>
                    </c:extLst>
                    <c:strCache>
                      <c:ptCount val="1"/>
                      <c:pt idx="0">
                        <c:v>9</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分析表!$C$17:$J$17</c15:sqref>
                        </c15:fullRef>
                        <c15:formulaRef>
                          <c15:sqref>分析表!$C$17:$H$17</c15:sqref>
                        </c15:formulaRef>
                      </c:ext>
                    </c:extLst>
                    <c:numCache>
                      <c:formatCode>General</c:formatCode>
                      <c:ptCount val="6"/>
                      <c:pt idx="0">
                        <c:v>0</c:v>
                      </c:pt>
                      <c:pt idx="1">
                        <c:v>0</c:v>
                      </c:pt>
                      <c:pt idx="2">
                        <c:v>0</c:v>
                      </c:pt>
                      <c:pt idx="3">
                        <c:v>0</c:v>
                      </c:pt>
                      <c:pt idx="4">
                        <c:v>0</c:v>
                      </c:pt>
                      <c:pt idx="5">
                        <c:v>0</c:v>
                      </c:pt>
                    </c:numCache>
                  </c:numRef>
                </c:val>
              </c15:ser>
            </c15:filteredPieSeries>
            <c15:filteredPieSeries>
              <c15:ser>
                <c:idx val="9"/>
                <c:order val="9"/>
                <c:tx>
                  <c:strRef>
                    <c:extLst>
                      <c:ext uri="{02D57815-91ED-43cb-92C2-25804820EDAC}">
                        <c15:formulaRef>
                          <c15:sqref>分析表!$A$18:$B$18</c15:sqref>
                        </c15:formulaRef>
                      </c:ext>
                    </c:extLst>
                    <c:strCache>
                      <c:ptCount val="1"/>
                      <c:pt idx="0">
                        <c:v>10</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分析表!$C$18:$J$18</c15:sqref>
                        </c15:fullRef>
                        <c15:formulaRef>
                          <c15:sqref>分析表!$C$18:$H$18</c15:sqref>
                        </c15:formulaRef>
                      </c:ext>
                    </c:extLst>
                    <c:numCache>
                      <c:formatCode>General</c:formatCode>
                      <c:ptCount val="6"/>
                      <c:pt idx="0">
                        <c:v>0</c:v>
                      </c:pt>
                      <c:pt idx="1">
                        <c:v>0</c:v>
                      </c:pt>
                      <c:pt idx="2">
                        <c:v>0</c:v>
                      </c:pt>
                      <c:pt idx="3">
                        <c:v>0</c:v>
                      </c:pt>
                      <c:pt idx="4">
                        <c:v>0</c:v>
                      </c:pt>
                      <c:pt idx="5">
                        <c:v>0</c:v>
                      </c:pt>
                    </c:numCache>
                  </c:numRef>
                </c:val>
              </c15:ser>
            </c15:filteredPieSeries>
            <c15:filteredPieSeries>
              <c15:ser>
                <c:idx val="11"/>
                <c:order val="11"/>
                <c:tx>
                  <c:strRef>
                    <c:extLst>
                      <c:ext uri="{02D57815-91ED-43cb-92C2-25804820EDAC}">
                        <c15:formulaRef>
                          <c15:sqref>分析表!$A$20:$B$20</c15:sqref>
                        </c15:formulaRef>
                      </c:ext>
                    </c:extLst>
                    <c:strCache>
                      <c:ptCount val="1"/>
                      <c:pt idx="0">
                        <c:v>10 占比</c:v>
                      </c:pt>
                    </c:strCache>
                  </c:strRef>
                </c:tx>
                <c:spPr/>
                <c:explosion val="0"/>
                <c:dPt>
                  <c:idx val="0"/>
                  <c:bubble3D val="0"/>
                  <c:spPr>
                    <a:solidFill>
                      <a:schemeClr val="accent1"/>
                    </a:solidFill>
                    <a:ln>
                      <a:noFill/>
                    </a:ln>
                    <a:effectLst>
                      <a:outerShdw blurRad="254000" sx="102000" sy="102000" algn="ctr" rotWithShape="0">
                        <a:prstClr val="black">
                          <a:alpha val="20000"/>
                        </a:prstClr>
                      </a:outerShdw>
                    </a:effectLst>
                  </c:spPr>
                </c:dPt>
                <c:dPt>
                  <c:idx val="1"/>
                  <c:bubble3D val="0"/>
                  <c:spPr>
                    <a:solidFill>
                      <a:schemeClr val="accent2"/>
                    </a:solidFill>
                    <a:ln>
                      <a:noFill/>
                    </a:ln>
                    <a:effectLst>
                      <a:outerShdw blurRad="254000" sx="102000" sy="102000" algn="ctr" rotWithShape="0">
                        <a:prstClr val="black">
                          <a:alpha val="20000"/>
                        </a:prstClr>
                      </a:outerShdw>
                    </a:effectLst>
                  </c:spPr>
                </c:dPt>
                <c:dPt>
                  <c:idx val="2"/>
                  <c:bubble3D val="0"/>
                  <c:spPr>
                    <a:solidFill>
                      <a:schemeClr val="accent3"/>
                    </a:solidFill>
                    <a:ln>
                      <a:noFill/>
                    </a:ln>
                    <a:effectLst>
                      <a:outerShdw blurRad="254000" sx="102000" sy="102000" algn="ctr" rotWithShape="0">
                        <a:prstClr val="black">
                          <a:alpha val="20000"/>
                        </a:prstClr>
                      </a:outerShdw>
                    </a:effectLst>
                  </c:spPr>
                </c:dPt>
                <c:dPt>
                  <c:idx val="3"/>
                  <c:bubble3D val="0"/>
                  <c:spPr>
                    <a:solidFill>
                      <a:schemeClr val="accent4"/>
                    </a:solidFill>
                    <a:ln>
                      <a:noFill/>
                    </a:ln>
                    <a:effectLst>
                      <a:outerShdw blurRad="254000" sx="102000" sy="102000" algn="ctr" rotWithShape="0">
                        <a:prstClr val="black">
                          <a:alpha val="20000"/>
                        </a:prstClr>
                      </a:outerShdw>
                    </a:effectLst>
                  </c:spPr>
                </c:dPt>
                <c:dPt>
                  <c:idx val="4"/>
                  <c:bubble3D val="0"/>
                  <c:spPr>
                    <a:solidFill>
                      <a:schemeClr val="accent5"/>
                    </a:solidFill>
                    <a:ln>
                      <a:noFill/>
                    </a:ln>
                    <a:effectLst>
                      <a:outerShdw blurRad="254000" sx="102000" sy="102000" algn="ctr" rotWithShape="0">
                        <a:prstClr val="black">
                          <a:alpha val="20000"/>
                        </a:prstClr>
                      </a:outerShdw>
                    </a:effectLst>
                  </c:spPr>
                </c:dPt>
                <c:dPt>
                  <c:idx val="5"/>
                  <c:bubble3D val="0"/>
                  <c:spPr>
                    <a:solidFill>
                      <a:schemeClr val="accent6"/>
                    </a:solidFill>
                    <a:ln>
                      <a:noFill/>
                    </a:ln>
                    <a:effectLst>
                      <a:outerShdw blurRad="254000" sx="102000" sy="102000" algn="ctr" rotWithShape="0">
                        <a:prstClr val="black">
                          <a:alpha val="20000"/>
                        </a:prstClr>
                      </a:outerShdw>
                    </a:effectLst>
                  </c:spPr>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0" vertOverflow="ellipsis" vert="horz" wrap="square" lIns="38100" tIns="19050" rIns="38100" bIns="19050" anchor="ctr" anchorCtr="1"/>
                    <a:lstStyle/>
                    <a:p>
                      <a:pPr>
                        <a:defRPr lang="zh-CN" sz="1000" b="1" i="0" u="none" strike="noStrike" kern="1200" baseline="0">
                          <a:solidFill>
                            <a:schemeClr val="lt1"/>
                          </a:solidFill>
                          <a:latin typeface="+mn-lt"/>
                          <a:ea typeface="+mn-ea"/>
                          <a:cs typeface="+mn-cs"/>
                        </a:defRPr>
                      </a:pPr>
                    </a:p>
                  </c:txPr>
                  <c:dLblPos val="ctr"/>
                  <c:showLegendKey val="0"/>
                  <c:showVal val="0"/>
                  <c:showCatName val="1"/>
                  <c:showSerName val="0"/>
                  <c:showPercent val="1"/>
                  <c:showBubbleSize val="0"/>
                  <c:showLeaderLines val="0"/>
                  <c:extLst>
                    <c:ext xmlns:c15="http://schemas.microsoft.com/office/drawing/2012/chart" uri="{CE6537A1-D6FC-4f65-9D91-7224C49458BB}">
                      <c15:layout/>
                      <c15:showLeaderLines val="0"/>
                      <c15:leaderLines>
                        <c:spPr>
                          <a:ln w="9525">
                            <a:solidFill>
                              <a:schemeClr val="dk1">
                                <a:lumMod val="50000"/>
                                <a:lumOff val="50000"/>
                              </a:schemeClr>
                            </a:solidFill>
                          </a:ln>
                          <a:effectLst/>
                        </c:spPr>
                      </c15:leaderLines>
                    </c:ext>
                  </c:extLst>
                </c:dLbls>
                <c:cat>
                  <c:strRef>
                    <c:extLst>
                      <c:ext uri="{02D57815-91ED-43cb-92C2-25804820EDAC}">
                        <c15:fullRef>
                          <c15:sqref>分析表!$C$8:$J$8</c15:sqref>
                        </c15:fullRef>
                        <c15:formulaRef>
                          <c15:sqref>分析表!$C$8:$H$8</c15:sqref>
                        </c15:formulaRef>
                      </c:ext>
                    </c:extLst>
                    <c:strCache>
                      <c:ptCount val="6"/>
                      <c:pt idx="0">
                        <c:v>0-0.99年</c:v>
                      </c:pt>
                      <c:pt idx="1">
                        <c:v>1-2年</c:v>
                      </c:pt>
                      <c:pt idx="2">
                        <c:v>3-5年</c:v>
                      </c:pt>
                      <c:pt idx="3">
                        <c:v>6-9年</c:v>
                      </c:pt>
                      <c:pt idx="4">
                        <c:v>10-15年</c:v>
                      </c:pt>
                      <c:pt idx="5">
                        <c:v>16-50年</c:v>
                      </c:pt>
                    </c:strCache>
                  </c:strRef>
                </c:cat>
                <c:val>
                  <c:numRef>
                    <c:extLst>
                      <c:ext uri="{02D57815-91ED-43cb-92C2-25804820EDAC}">
                        <c15:fullRef>
                          <c15:sqref>分析表!$C$20:$J$20</c15:sqref>
                        </c15:fullRef>
                        <c15:formulaRef>
                          <c15:sqref>分析表!$C$20:$H$20</c15:sqref>
                        </c15:formulaRef>
                      </c:ext>
                    </c:extLst>
                    <c:numCache>
                      <c:formatCode>0.00%</c:formatCode>
                      <c:ptCount val="6"/>
                      <c:pt idx="0">
                        <c:v>0.0566037735849057</c:v>
                      </c:pt>
                      <c:pt idx="1">
                        <c:v>0.0566037735849057</c:v>
                      </c:pt>
                      <c:pt idx="2">
                        <c:v>0.509433962264151</c:v>
                      </c:pt>
                      <c:pt idx="3">
                        <c:v>0.169811320754717</c:v>
                      </c:pt>
                      <c:pt idx="4">
                        <c:v>0.188679245283019</c:v>
                      </c:pt>
                      <c:pt idx="5">
                        <c:v>0.0188679245283019</c:v>
                      </c:pt>
                    </c:numCache>
                  </c:numRef>
                </c:val>
              </c15:ser>
            </c15:filteredPieSeries>
          </c:ext>
        </c:extLst>
      </c:pieChart>
      <c:spPr>
        <a:noFill/>
        <a:ln>
          <a:noFill/>
        </a:ln>
        <a:effectLst/>
      </c:spPr>
    </c:plotArea>
    <c:legend>
      <c:legendPos val="r"/>
      <c:layout/>
      <c:overlay val="0"/>
      <c:spPr>
        <a:solidFill>
          <a:schemeClr val="lt1">
            <a:lumMod val="95000"/>
            <a:alpha val="39000"/>
          </a:schemeClr>
        </a:solidFill>
        <a:ln>
          <a:noFill/>
        </a:ln>
        <a:effectLst/>
      </c:spPr>
      <c:txPr>
        <a:bodyPr rot="0" spcFirstLastPara="0" vertOverflow="ellipsis" vert="horz" wrap="square" anchor="ctr" anchorCtr="1"/>
        <a:lstStyle/>
        <a:p>
          <a:pPr>
            <a:defRPr lang="zh-CN" sz="900" b="0" i="0" u="none" strike="noStrike" kern="1200" baseline="0">
              <a:solidFill>
                <a:schemeClr val="dk1">
                  <a:lumMod val="75000"/>
                  <a:lumOff val="25000"/>
                </a:schemeClr>
              </a:solidFill>
              <a:latin typeface="+mn-lt"/>
              <a:ea typeface="+mn-ea"/>
              <a:cs typeface="+mn-cs"/>
            </a:defRPr>
          </a:pP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gradFill>
    <a:ln w="9525" cap="flat" cmpd="sng" algn="ctr">
      <a:solidFill>
        <a:schemeClr val="dk1">
          <a:lumMod val="25000"/>
          <a:lumOff val="75000"/>
        </a:schemeClr>
      </a:solidFill>
      <a:round/>
    </a:ln>
    <a:effectLst/>
  </c:spPr>
  <c:txPr>
    <a:bodyPr/>
    <a:lstStyle/>
    <a:p>
      <a:pPr>
        <a:defRPr lang="zh-CN"/>
      </a:pPr>
    </a:p>
  </c:txPr>
  <c:externalData r:id="rId1">
    <c:autoUpdate val="0"/>
  </c:externalData>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8">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gradFill>
        <a:gsLst>
          <a:gs pos="100000">
            <a:schemeClr val="dk1">
              <a:lumMod val="95000"/>
              <a:lumOff val="5000"/>
            </a:schemeClr>
          </a:gs>
          <a:gs pos="0">
            <a:schemeClr val="dk1">
              <a:lumMod val="75000"/>
              <a:lumOff val="25000"/>
            </a:schemeClr>
          </a:gs>
        </a:gsLst>
        <a:path path="circle">
          <a:fillToRect l="50000" t="50000" r="50000" b="50000"/>
        </a:path>
      </a:gradFill>
      <a:ln w="9525">
        <a:solidFill>
          <a:schemeClr val="dk1">
            <a:lumMod val="75000"/>
            <a:lumOff val="25000"/>
          </a:schemeClr>
        </a:solidFill>
      </a:ln>
    </cs:spPr>
  </cs:downBar>
  <cs:dropLine>
    <cs:lnRef idx="0"/>
    <cs:fillRef idx="0"/>
    <cs:effectRef idx="0"/>
    <cs:fontRef idx="minor">
      <a:schemeClr val="tx1"/>
    </cs:fontRef>
    <cs:spPr>
      <a:ln w="9525" cap="flat" cmpd="sng" algn="ctr">
        <a:solidFill>
          <a:schemeClr val="lt1"/>
        </a:solidFill>
        <a:round/>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cap="flat" cmpd="sng" algn="ctr">
        <a:solidFill>
          <a:schemeClr val="lt1"/>
        </a:solidFill>
        <a:round/>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gradFill>
        <a:gsLst>
          <a:gs pos="100000">
            <a:schemeClr val="lt1">
              <a:lumMod val="85000"/>
            </a:schemeClr>
          </a:gs>
          <a:gs pos="0">
            <a:schemeClr val="lt1"/>
          </a:gs>
        </a:gsLst>
        <a:path path="circle">
          <a:fillToRect l="50000" t="50000" r="50000" b="50000"/>
        </a:path>
      </a:gradFill>
      <a:ln w="9525" cap="flat" cmpd="sng" algn="ctr">
        <a:solidFill>
          <a:schemeClr val="lt1"/>
        </a:solidFill>
        <a:round/>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6" Type="http://schemas.openxmlformats.org/officeDocument/2006/relationships/image" Target="../media/image2.jpeg"/><Relationship Id="rId5" Type="http://schemas.openxmlformats.org/officeDocument/2006/relationships/image" Target="../media/image1.png"/><Relationship Id="rId4" Type="http://schemas.openxmlformats.org/officeDocument/2006/relationships/chart" Target="../charts/chart4.xml"/><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104775</xdr:colOff>
      <xdr:row>0</xdr:row>
      <xdr:rowOff>76200</xdr:rowOff>
    </xdr:from>
    <xdr:to>
      <xdr:col>1</xdr:col>
      <xdr:colOff>160020</xdr:colOff>
      <xdr:row>0</xdr:row>
      <xdr:rowOff>492760</xdr:rowOff>
    </xdr:to>
    <xdr:pic>
      <xdr:nvPicPr>
        <xdr:cNvPr id="2" name="图片 1" descr="d:\我的文档\桌面\80294.png"/>
        <xdr:cNvPicPr>
          <a:picLocks noChangeAspect="1" noChangeArrowheads="1"/>
        </xdr:cNvPicPr>
      </xdr:nvPicPr>
      <xdr:blipFill>
        <a:blip r:embed="rId5" cstate="print">
          <a:grayscl/>
        </a:blip>
        <a:srcRect/>
        <a:stretch>
          <a:fillRect/>
        </a:stretch>
      </xdr:blipFill>
      <xdr:spPr>
        <a:xfrm>
          <a:off x="104775" y="76200"/>
          <a:ext cx="451485" cy="416560"/>
        </a:xfrm>
        <a:prstGeom prst="rect">
          <a:avLst/>
        </a:prstGeom>
        <a:noFill/>
        <a:ln w="9525">
          <a:noFill/>
          <a:miter lim="800000"/>
          <a:headEnd/>
          <a:tailEnd/>
        </a:ln>
      </xdr:spPr>
    </xdr:pic>
    <xdr:clientData/>
  </xdr:twoCellAnchor>
  <xdr:twoCellAnchor>
    <xdr:from>
      <xdr:col>2</xdr:col>
      <xdr:colOff>414655</xdr:colOff>
      <xdr:row>50</xdr:row>
      <xdr:rowOff>60960</xdr:rowOff>
    </xdr:from>
    <xdr:to>
      <xdr:col>3</xdr:col>
      <xdr:colOff>683260</xdr:colOff>
      <xdr:row>52</xdr:row>
      <xdr:rowOff>89535</xdr:rowOff>
    </xdr:to>
    <xdr:pic>
      <xdr:nvPicPr>
        <xdr:cNvPr id="18" name="图片 1" descr="未名潮LOGO横专业楷体红色WEB"/>
        <xdr:cNvPicPr>
          <a:picLocks noChangeAspect="1"/>
        </xdr:cNvPicPr>
      </xdr:nvPicPr>
      <xdr:blipFill>
        <a:blip r:embed="rId6"/>
        <a:srcRect l="3857" t="18405" r="3857" b="17792"/>
        <a:stretch>
          <a:fillRect/>
        </a:stretch>
      </xdr:blipFill>
      <xdr:spPr>
        <a:xfrm>
          <a:off x="1923415" y="15242540"/>
          <a:ext cx="1038225" cy="394335"/>
        </a:xfrm>
        <a:prstGeom prst="rect">
          <a:avLst/>
        </a:prstGeom>
        <a:noFill/>
        <a:ln w="9525">
          <a:noFill/>
        </a:ln>
      </xdr:spPr>
    </xdr:pic>
    <xdr:clientData/>
  </xdr:twoCellAnchor>
  <xdr:twoCellAnchor>
    <xdr:from>
      <xdr:col>0</xdr:col>
      <xdr:colOff>7620</xdr:colOff>
      <xdr:row>20</xdr:row>
      <xdr:rowOff>60325</xdr:rowOff>
    </xdr:from>
    <xdr:to>
      <xdr:col>10</xdr:col>
      <xdr:colOff>15240</xdr:colOff>
      <xdr:row>29</xdr:row>
      <xdr:rowOff>85725</xdr:rowOff>
    </xdr:to>
    <xdr:graphicFrame>
      <xdr:nvGraphicFramePr>
        <xdr:cNvPr id="6" name="图表 5"/>
        <xdr:cNvGraphicFramePr/>
      </xdr:nvGraphicFramePr>
      <xdr:xfrm>
        <a:off x="7620" y="8239125"/>
        <a:ext cx="8130540" cy="219710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29</xdr:row>
      <xdr:rowOff>106045</xdr:rowOff>
    </xdr:from>
    <xdr:to>
      <xdr:col>9</xdr:col>
      <xdr:colOff>1028065</xdr:colOff>
      <xdr:row>37</xdr:row>
      <xdr:rowOff>233045</xdr:rowOff>
    </xdr:to>
    <xdr:graphicFrame>
      <xdr:nvGraphicFramePr>
        <xdr:cNvPr id="7" name="图表 6"/>
        <xdr:cNvGraphicFramePr/>
      </xdr:nvGraphicFramePr>
      <xdr:xfrm>
        <a:off x="7620" y="10456545"/>
        <a:ext cx="8114665" cy="205740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7620</xdr:colOff>
      <xdr:row>38</xdr:row>
      <xdr:rowOff>60325</xdr:rowOff>
    </xdr:from>
    <xdr:to>
      <xdr:col>5</xdr:col>
      <xdr:colOff>121920</xdr:colOff>
      <xdr:row>48</xdr:row>
      <xdr:rowOff>12700</xdr:rowOff>
    </xdr:to>
    <xdr:graphicFrame>
      <xdr:nvGraphicFramePr>
        <xdr:cNvPr id="8" name="图表 7"/>
        <xdr:cNvGraphicFramePr/>
      </xdr:nvGraphicFramePr>
      <xdr:xfrm>
        <a:off x="7620" y="12582525"/>
        <a:ext cx="4030980" cy="2365375"/>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167640</xdr:colOff>
      <xdr:row>38</xdr:row>
      <xdr:rowOff>51435</xdr:rowOff>
    </xdr:from>
    <xdr:to>
      <xdr:col>9</xdr:col>
      <xdr:colOff>1021080</xdr:colOff>
      <xdr:row>48</xdr:row>
      <xdr:rowOff>10160</xdr:rowOff>
    </xdr:to>
    <xdr:graphicFrame>
      <xdr:nvGraphicFramePr>
        <xdr:cNvPr id="9" name="图表 8"/>
        <xdr:cNvGraphicFramePr/>
      </xdr:nvGraphicFramePr>
      <xdr:xfrm>
        <a:off x="4084320" y="12573635"/>
        <a:ext cx="4030980" cy="2371725"/>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601980</xdr:colOff>
      <xdr:row>6</xdr:row>
      <xdr:rowOff>76200</xdr:rowOff>
    </xdr:from>
    <xdr:to>
      <xdr:col>5</xdr:col>
      <xdr:colOff>180975</xdr:colOff>
      <xdr:row>6</xdr:row>
      <xdr:rowOff>279400</xdr:rowOff>
    </xdr:to>
    <xdr:sp>
      <xdr:nvSpPr>
        <xdr:cNvPr id="10" name="下箭头 9"/>
        <xdr:cNvSpPr/>
      </xdr:nvSpPr>
      <xdr:spPr>
        <a:xfrm>
          <a:off x="3749040" y="3416300"/>
          <a:ext cx="348615" cy="203200"/>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p>
          <a:pPr algn="l"/>
          <a:endParaRPr lang="zh-CN" alt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104775</xdr:colOff>
      <xdr:row>0</xdr:row>
      <xdr:rowOff>114300</xdr:rowOff>
    </xdr:from>
    <xdr:to>
      <xdr:col>0</xdr:col>
      <xdr:colOff>564502</xdr:colOff>
      <xdr:row>0</xdr:row>
      <xdr:rowOff>523875</xdr:rowOff>
    </xdr:to>
    <xdr:pic>
      <xdr:nvPicPr>
        <xdr:cNvPr id="2" name="图片 1" descr="d:\我的文档\桌面\80294.png"/>
        <xdr:cNvPicPr>
          <a:picLocks noChangeAspect="1" noChangeArrowheads="1"/>
        </xdr:cNvPicPr>
      </xdr:nvPicPr>
      <xdr:blipFill>
        <a:blip r:embed="rId1" cstate="print">
          <a:grayscl/>
        </a:blip>
        <a:srcRect/>
        <a:stretch>
          <a:fillRect/>
        </a:stretch>
      </xdr:blipFill>
      <xdr:spPr>
        <a:xfrm>
          <a:off x="104775" y="114300"/>
          <a:ext cx="459105" cy="409575"/>
        </a:xfrm>
        <a:prstGeom prst="rect">
          <a:avLst/>
        </a:prstGeom>
        <a:noFill/>
        <a:ln w="9525">
          <a:noFill/>
          <a:miter lim="800000"/>
          <a:headEnd/>
          <a:tailEnd/>
        </a:ln>
      </xdr:spPr>
    </xdr:pic>
    <xdr:clientData/>
  </xdr:twoCellAnchor>
  <xdr:twoCellAnchor>
    <xdr:from>
      <xdr:col>11</xdr:col>
      <xdr:colOff>662940</xdr:colOff>
      <xdr:row>58</xdr:row>
      <xdr:rowOff>57150</xdr:rowOff>
    </xdr:from>
    <xdr:to>
      <xdr:col>13</xdr:col>
      <xdr:colOff>266700</xdr:colOff>
      <xdr:row>58</xdr:row>
      <xdr:rowOff>609600</xdr:rowOff>
    </xdr:to>
    <xdr:pic>
      <xdr:nvPicPr>
        <xdr:cNvPr id="8" name="图片 1" descr="未名潮LOGO横专业楷体红色WEB"/>
        <xdr:cNvPicPr>
          <a:picLocks noChangeAspect="1" noChangeArrowheads="1"/>
        </xdr:cNvPicPr>
      </xdr:nvPicPr>
      <xdr:blipFill>
        <a:blip r:embed="rId2"/>
        <a:srcRect l="3857" t="18405" r="3857" b="17792"/>
        <a:stretch>
          <a:fillRect/>
        </a:stretch>
      </xdr:blipFill>
      <xdr:spPr>
        <a:xfrm>
          <a:off x="8763635" y="18058130"/>
          <a:ext cx="1463040" cy="5524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104776</xdr:colOff>
      <xdr:row>0</xdr:row>
      <xdr:rowOff>76201</xdr:rowOff>
    </xdr:from>
    <xdr:to>
      <xdr:col>0</xdr:col>
      <xdr:colOff>542926</xdr:colOff>
      <xdr:row>0</xdr:row>
      <xdr:rowOff>466553</xdr:rowOff>
    </xdr:to>
    <xdr:pic>
      <xdr:nvPicPr>
        <xdr:cNvPr id="2" name="图片 1" descr="d:\我的文档\桌面\80294.png"/>
        <xdr:cNvPicPr>
          <a:picLocks noChangeAspect="1" noChangeArrowheads="1"/>
        </xdr:cNvPicPr>
      </xdr:nvPicPr>
      <xdr:blipFill>
        <a:blip r:embed="rId1" cstate="print">
          <a:grayscl/>
        </a:blip>
        <a:srcRect/>
        <a:stretch>
          <a:fillRect/>
        </a:stretch>
      </xdr:blipFill>
      <xdr:spPr>
        <a:xfrm>
          <a:off x="104775" y="76200"/>
          <a:ext cx="438150" cy="3898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J52"/>
  <sheetViews>
    <sheetView showGridLines="0" tabSelected="1" workbookViewId="0">
      <selection activeCell="B9" sqref="B9"/>
    </sheetView>
  </sheetViews>
  <sheetFormatPr defaultColWidth="8.88888888888889" defaultRowHeight="14.4"/>
  <cols>
    <col min="1" max="1" width="5.77777777777778" customWidth="1"/>
    <col min="2" max="2" width="16.2222222222222" customWidth="1"/>
    <col min="3" max="3" width="11.2222222222222" customWidth="1"/>
    <col min="4" max="4" width="12.6666666666667" customWidth="1"/>
    <col min="5" max="5" width="11.2222222222222" customWidth="1"/>
    <col min="6" max="6" width="12.4444444444444" customWidth="1"/>
    <col min="7" max="7" width="11.2222222222222" customWidth="1"/>
    <col min="8" max="9" width="11.3333333333333" customWidth="1"/>
    <col min="10" max="10" width="15" customWidth="1"/>
  </cols>
  <sheetData>
    <row r="1" ht="42" customHeight="1" spans="1:10">
      <c r="A1" s="1" t="s">
        <v>0</v>
      </c>
      <c r="B1" s="1"/>
      <c r="C1" s="1"/>
      <c r="D1" s="1"/>
      <c r="E1" s="1"/>
      <c r="F1" s="1"/>
      <c r="G1" s="1"/>
      <c r="H1" s="1"/>
      <c r="I1" s="1"/>
      <c r="J1" s="1"/>
    </row>
    <row r="2" ht="68" customHeight="1" spans="1:10">
      <c r="A2" s="29" t="s">
        <v>1</v>
      </c>
      <c r="B2" s="30"/>
      <c r="C2" s="30"/>
      <c r="D2" s="30"/>
      <c r="E2" s="30"/>
      <c r="F2" s="30"/>
      <c r="G2" s="30"/>
      <c r="H2" s="30"/>
      <c r="I2" s="30"/>
      <c r="J2" s="30"/>
    </row>
    <row r="3" s="8" customFormat="1" ht="88" customHeight="1" spans="1:10">
      <c r="A3" s="31" t="s">
        <v>2</v>
      </c>
      <c r="B3" s="31"/>
      <c r="C3" s="31"/>
      <c r="D3" s="31"/>
      <c r="E3" s="31"/>
      <c r="F3" s="31"/>
      <c r="G3" s="31"/>
      <c r="H3" s="31"/>
      <c r="I3" s="31"/>
      <c r="J3" s="31"/>
    </row>
    <row r="4" s="8" customFormat="1" ht="19" customHeight="1"/>
    <row r="5" s="8" customFormat="1" ht="23" customHeight="1" spans="2:8">
      <c r="B5" s="32" t="s">
        <v>3</v>
      </c>
      <c r="C5" s="33">
        <v>0</v>
      </c>
      <c r="D5" s="34">
        <v>1</v>
      </c>
      <c r="E5" s="33">
        <v>3</v>
      </c>
      <c r="F5" s="34">
        <v>6</v>
      </c>
      <c r="G5" s="33">
        <v>10</v>
      </c>
      <c r="H5" s="34">
        <v>16</v>
      </c>
    </row>
    <row r="6" s="8" customFormat="1" ht="23" customHeight="1" spans="2:8">
      <c r="B6" s="32" t="s">
        <v>4</v>
      </c>
      <c r="C6" s="33">
        <v>0.99</v>
      </c>
      <c r="D6" s="34">
        <v>2</v>
      </c>
      <c r="E6" s="33">
        <v>5</v>
      </c>
      <c r="F6" s="34">
        <v>9</v>
      </c>
      <c r="G6" s="33">
        <v>15</v>
      </c>
      <c r="H6" s="34">
        <v>50</v>
      </c>
    </row>
    <row r="7" s="8" customFormat="1" ht="31" customHeight="1"/>
    <row r="8" s="8" customFormat="1" ht="28" customHeight="1" spans="1:10">
      <c r="A8" s="35" t="s">
        <v>5</v>
      </c>
      <c r="B8" s="36" t="s">
        <v>6</v>
      </c>
      <c r="C8" s="37" t="str">
        <f t="shared" ref="C8:H8" si="0">C5&amp;""&amp;"-"&amp;C6&amp;""&amp;"年"</f>
        <v>0-0.99年</v>
      </c>
      <c r="D8" s="37" t="str">
        <f t="shared" si="0"/>
        <v>1-2年</v>
      </c>
      <c r="E8" s="37" t="str">
        <f t="shared" si="0"/>
        <v>3-5年</v>
      </c>
      <c r="F8" s="37" t="str">
        <f t="shared" si="0"/>
        <v>6-9年</v>
      </c>
      <c r="G8" s="37" t="str">
        <f t="shared" si="0"/>
        <v>10-15年</v>
      </c>
      <c r="H8" s="37" t="str">
        <f t="shared" si="0"/>
        <v>16-50年</v>
      </c>
      <c r="I8" s="53" t="s">
        <v>7</v>
      </c>
      <c r="J8" s="54" t="s">
        <v>8</v>
      </c>
    </row>
    <row r="9" ht="27" customHeight="1" spans="1:10">
      <c r="A9" s="38">
        <v>1</v>
      </c>
      <c r="B9" s="39" t="s">
        <v>9</v>
      </c>
      <c r="C9" s="40">
        <f ca="1">SUMPRODUCT((员工基本信息表!$N$5:$N$65536&lt;=C$6)*(员工基本信息表!$N$5:$N$65536&gt;=C$5)*(员工基本信息表!$J$5:$J$65536=$B9)*($B9&lt;&gt;"未名潮")*($B9&lt;&gt;""))</f>
        <v>0</v>
      </c>
      <c r="D9" s="40">
        <f ca="1">SUMPRODUCT((员工基本信息表!$N$5:$N$65536&lt;=D$6)*(员工基本信息表!$N$5:$N$65536&gt;=D$5)*(员工基本信息表!$J$5:$J$65536=$B9)*($B9&lt;&gt;"未名潮")*($B9&lt;&gt;""))</f>
        <v>0</v>
      </c>
      <c r="E9" s="40">
        <f ca="1">SUMPRODUCT((员工基本信息表!$N$5:$N$65536&lt;=E$6)*(员工基本信息表!$N$5:$N$65536&gt;=E$5)*(员工基本信息表!$J$5:$J$65536=$B9)*($B9&lt;&gt;"未名潮")*($B9&lt;&gt;""))</f>
        <v>3</v>
      </c>
      <c r="F9" s="40">
        <f ca="1">SUMPRODUCT((员工基本信息表!$N$5:$N$65536&lt;=F$6)*(员工基本信息表!$N$5:$N$65536&gt;=F$5)*(员工基本信息表!$J$5:$J$65536=$B9)*($B9&lt;&gt;"未名潮")*($B9&lt;&gt;""))</f>
        <v>1</v>
      </c>
      <c r="G9" s="40">
        <f ca="1">SUMPRODUCT((员工基本信息表!$N$5:$N$65536&lt;=G$6)*(员工基本信息表!$N$5:$N$65536&gt;=G$5)*(员工基本信息表!$J$5:$J$65536=$B9)*($B9&lt;&gt;"未名潮")*($B9&lt;&gt;""))</f>
        <v>1</v>
      </c>
      <c r="H9" s="40">
        <f ca="1">SUMPRODUCT((员工基本信息表!$N$5:$N$65536&lt;=H$6)*(员工基本信息表!$N$5:$N$65536&gt;=H$5)*(员工基本信息表!$J$5:$J$65536=$B9)*($B9&lt;&gt;"未名潮")*($B9&lt;&gt;""))</f>
        <v>1</v>
      </c>
      <c r="I9" s="55">
        <f ca="1">SUM(C9:H9)</f>
        <v>6</v>
      </c>
      <c r="J9" s="56">
        <f ca="1">SUMPRODUCT((员工基本信息表!$J$5:$J$65536=$B9)*(员工基本信息表!$N$5:$N$65536))/I9</f>
        <v>8</v>
      </c>
    </row>
    <row r="10" ht="27" customHeight="1" spans="1:10">
      <c r="A10" s="41">
        <v>2</v>
      </c>
      <c r="B10" s="42" t="s">
        <v>10</v>
      </c>
      <c r="C10" s="43">
        <f ca="1">SUMPRODUCT((员工基本信息表!$N$5:$N$65536&lt;=C$6)*(员工基本信息表!$N$5:$N$65536&gt;=C$5)*(员工基本信息表!$J$5:$J$65536=$B10)*($B10&lt;&gt;"未名潮")*($B10&lt;&gt;""))</f>
        <v>1</v>
      </c>
      <c r="D10" s="43">
        <f ca="1">SUMPRODUCT((员工基本信息表!$N$5:$N$65536&lt;=D$6)*(员工基本信息表!$N$5:$N$65536&gt;=D$5)*(员工基本信息表!$J$5:$J$65536=$B10)*($B10&lt;&gt;"未名潮")*($B10&lt;&gt;""))</f>
        <v>1</v>
      </c>
      <c r="E10" s="43">
        <f ca="1">SUMPRODUCT((员工基本信息表!$N$5:$N$65536&lt;=E$6)*(员工基本信息表!$N$5:$N$65536&gt;=E$5)*(员工基本信息表!$J$5:$J$65536=$B10)*($B10&lt;&gt;"未名潮")*($B10&lt;&gt;""))</f>
        <v>6</v>
      </c>
      <c r="F10" s="43">
        <f ca="1">SUMPRODUCT((员工基本信息表!$N$5:$N$65536&lt;=F$6)*(员工基本信息表!$N$5:$N$65536&gt;=F$5)*(员工基本信息表!$J$5:$J$65536=$B10)*($B10&lt;&gt;"未名潮")*($B10&lt;&gt;""))</f>
        <v>3</v>
      </c>
      <c r="G10" s="43">
        <f ca="1">SUMPRODUCT((员工基本信息表!$N$5:$N$65536&lt;=G$6)*(员工基本信息表!$N$5:$N$65536&gt;=G$5)*(员工基本信息表!$J$5:$J$65536=$B10)*($B10&lt;&gt;"未名潮")*($B10&lt;&gt;""))</f>
        <v>0</v>
      </c>
      <c r="H10" s="43">
        <f ca="1">SUMPRODUCT((员工基本信息表!$N$5:$N$65536&lt;=H$6)*(员工基本信息表!$N$5:$N$65536&gt;=H$5)*(员工基本信息表!$J$5:$J$65536=$B10)*($B10&lt;&gt;"未名潮")*($B10&lt;&gt;""))</f>
        <v>0</v>
      </c>
      <c r="I10" s="57">
        <f ca="1" t="shared" ref="I10:I18" si="1">SUM(C10:H10)</f>
        <v>11</v>
      </c>
      <c r="J10" s="58">
        <f ca="1">SUMPRODUCT((员工基本信息表!$J$5:$J$65536=$B10)*(员工基本信息表!$N$5:$N$65536))/I10</f>
        <v>4.882</v>
      </c>
    </row>
    <row r="11" ht="27" customHeight="1" spans="1:10">
      <c r="A11" s="38">
        <v>3</v>
      </c>
      <c r="B11" s="39" t="s">
        <v>11</v>
      </c>
      <c r="C11" s="44">
        <f ca="1">SUMPRODUCT((员工基本信息表!$N$5:$N$65536&lt;=C$6)*(员工基本信息表!$N$5:$N$65536&gt;=C$5)*(员工基本信息表!$J$5:$J$65536=$B11)*($B11&lt;&gt;"未名潮")*($B11&lt;&gt;""))</f>
        <v>2</v>
      </c>
      <c r="D11" s="44">
        <f ca="1">SUMPRODUCT((员工基本信息表!$N$5:$N$65536&lt;=D$6)*(员工基本信息表!$N$5:$N$65536&gt;=D$5)*(员工基本信息表!$J$5:$J$65536=$B11)*($B11&lt;&gt;"未名潮")*($B11&lt;&gt;""))</f>
        <v>0</v>
      </c>
      <c r="E11" s="44">
        <f ca="1">SUMPRODUCT((员工基本信息表!$N$5:$N$65536&lt;=E$6)*(员工基本信息表!$N$5:$N$65536&gt;=E$5)*(员工基本信息表!$J$5:$J$65536=$B11)*($B11&lt;&gt;"未名潮")*($B11&lt;&gt;""))</f>
        <v>5</v>
      </c>
      <c r="F11" s="44">
        <f ca="1">SUMPRODUCT((员工基本信息表!$N$5:$N$65536&lt;=F$6)*(员工基本信息表!$N$5:$N$65536&gt;=F$5)*(员工基本信息表!$J$5:$J$65536=$B11)*($B11&lt;&gt;"未名潮")*($B11&lt;&gt;""))</f>
        <v>0</v>
      </c>
      <c r="G11" s="44">
        <f ca="1">SUMPRODUCT((员工基本信息表!$N$5:$N$65536&lt;=G$6)*(员工基本信息表!$N$5:$N$65536&gt;=G$5)*(员工基本信息表!$J$5:$J$65536=$B11)*($B11&lt;&gt;"未名潮")*($B11&lt;&gt;""))</f>
        <v>1</v>
      </c>
      <c r="H11" s="44">
        <f ca="1">SUMPRODUCT((员工基本信息表!$N$5:$N$65536&lt;=H$6)*(员工基本信息表!$N$5:$N$65536&gt;=H$5)*(员工基本信息表!$J$5:$J$65536=$B11)*($B11&lt;&gt;"未名潮")*($B11&lt;&gt;""))</f>
        <v>0</v>
      </c>
      <c r="I11" s="55">
        <f ca="1" t="shared" si="1"/>
        <v>8</v>
      </c>
      <c r="J11" s="56">
        <f ca="1">SUMPRODUCT((员工基本信息表!$J$5:$J$65536=$B11)*(员工基本信息表!$N$5:$N$65536))/I11</f>
        <v>4.375</v>
      </c>
    </row>
    <row r="12" ht="27" customHeight="1" spans="1:10">
      <c r="A12" s="41">
        <v>4</v>
      </c>
      <c r="B12" s="42" t="s">
        <v>12</v>
      </c>
      <c r="C12" s="43">
        <f ca="1">SUMPRODUCT((员工基本信息表!$N$5:$N$65536&lt;=C$6)*(员工基本信息表!$N$5:$N$65536&gt;=C$5)*(员工基本信息表!$J$5:$J$65536=$B12)*($B12&lt;&gt;"未名潮")*($B12&lt;&gt;""))</f>
        <v>0</v>
      </c>
      <c r="D12" s="43">
        <f ca="1">SUMPRODUCT((员工基本信息表!$N$5:$N$65536&lt;=D$6)*(员工基本信息表!$N$5:$N$65536&gt;=D$5)*(员工基本信息表!$J$5:$J$65536=$B12)*($B12&lt;&gt;"未名潮")*($B12&lt;&gt;""))</f>
        <v>1</v>
      </c>
      <c r="E12" s="43">
        <f ca="1">SUMPRODUCT((员工基本信息表!$N$5:$N$65536&lt;=E$6)*(员工基本信息表!$N$5:$N$65536&gt;=E$5)*(员工基本信息表!$J$5:$J$65536=$B12)*($B12&lt;&gt;"未名潮")*($B12&lt;&gt;""))</f>
        <v>5</v>
      </c>
      <c r="F12" s="43">
        <f ca="1">SUMPRODUCT((员工基本信息表!$N$5:$N$65536&lt;=F$6)*(员工基本信息表!$N$5:$N$65536&gt;=F$5)*(员工基本信息表!$J$5:$J$65536=$B12)*($B12&lt;&gt;"未名潮")*($B12&lt;&gt;""))</f>
        <v>0</v>
      </c>
      <c r="G12" s="43">
        <f ca="1">SUMPRODUCT((员工基本信息表!$N$5:$N$65536&lt;=G$6)*(员工基本信息表!$N$5:$N$65536&gt;=G$5)*(员工基本信息表!$J$5:$J$65536=$B12)*($B12&lt;&gt;"未名潮")*($B12&lt;&gt;""))</f>
        <v>0</v>
      </c>
      <c r="H12" s="43">
        <f ca="1">SUMPRODUCT((员工基本信息表!$N$5:$N$65536&lt;=H$6)*(员工基本信息表!$N$5:$N$65536&gt;=H$5)*(员工基本信息表!$J$5:$J$65536=$B12)*($B12&lt;&gt;"未名潮")*($B12&lt;&gt;""))</f>
        <v>0</v>
      </c>
      <c r="I12" s="57">
        <f ca="1" t="shared" si="1"/>
        <v>6</v>
      </c>
      <c r="J12" s="58">
        <f ca="1">SUMPRODUCT((员工基本信息表!$J$5:$J$65536=$B12)*(员工基本信息表!$N$5:$N$65536))/I12</f>
        <v>4.667</v>
      </c>
    </row>
    <row r="13" ht="27" customHeight="1" spans="1:10">
      <c r="A13" s="38">
        <v>5</v>
      </c>
      <c r="B13" s="39" t="s">
        <v>13</v>
      </c>
      <c r="C13" s="44">
        <f ca="1">SUMPRODUCT((员工基本信息表!$N$5:$N$65536&lt;=C$6)*(员工基本信息表!$N$5:$N$65536&gt;=C$5)*(员工基本信息表!$J$5:$J$65536=$B13)*($B13&lt;&gt;"未名潮")*($B13&lt;&gt;""))</f>
        <v>0</v>
      </c>
      <c r="D13" s="44">
        <f ca="1">SUMPRODUCT((员工基本信息表!$N$5:$N$65536&lt;=D$6)*(员工基本信息表!$N$5:$N$65536&gt;=D$5)*(员工基本信息表!$J$5:$J$65536=$B13)*($B13&lt;&gt;"未名潮")*($B13&lt;&gt;""))</f>
        <v>0</v>
      </c>
      <c r="E13" s="44">
        <f ca="1">SUMPRODUCT((员工基本信息表!$N$5:$N$65536&lt;=E$6)*(员工基本信息表!$N$5:$N$65536&gt;=E$5)*(员工基本信息表!$J$5:$J$65536=$B13)*($B13&lt;&gt;"未名潮")*($B13&lt;&gt;""))</f>
        <v>1</v>
      </c>
      <c r="F13" s="44">
        <f ca="1">SUMPRODUCT((员工基本信息表!$N$5:$N$65536&lt;=F$6)*(员工基本信息表!$N$5:$N$65536&gt;=F$5)*(员工基本信息表!$J$5:$J$65536=$B13)*($B13&lt;&gt;"未名潮")*($B13&lt;&gt;""))</f>
        <v>2</v>
      </c>
      <c r="G13" s="44">
        <f ca="1">SUMPRODUCT((员工基本信息表!$N$5:$N$65536&lt;=G$6)*(员工基本信息表!$N$5:$N$65536&gt;=G$5)*(员工基本信息表!$J$5:$J$65536=$B13)*($B13&lt;&gt;"未名潮")*($B13&lt;&gt;""))</f>
        <v>1</v>
      </c>
      <c r="H13" s="44">
        <f ca="1">SUMPRODUCT((员工基本信息表!$N$5:$N$65536&lt;=H$6)*(员工基本信息表!$N$5:$N$65536&gt;=H$5)*(员工基本信息表!$J$5:$J$65536=$B13)*($B13&lt;&gt;"未名潮")*($B13&lt;&gt;""))</f>
        <v>0</v>
      </c>
      <c r="I13" s="55">
        <f ca="1" t="shared" si="1"/>
        <v>4</v>
      </c>
      <c r="J13" s="56">
        <f ca="1">SUMPRODUCT((员工基本信息表!$J$5:$J$65536=$B13)*(员工基本信息表!$N$5:$N$65536))/I13</f>
        <v>8</v>
      </c>
    </row>
    <row r="14" ht="27" customHeight="1" spans="1:10">
      <c r="A14" s="41">
        <v>6</v>
      </c>
      <c r="B14" s="42" t="s">
        <v>14</v>
      </c>
      <c r="C14" s="43">
        <f ca="1">SUMPRODUCT((员工基本信息表!$N$5:$N$65536&lt;=C$6)*(员工基本信息表!$N$5:$N$65536&gt;=C$5)*(员工基本信息表!$J$5:$J$65536=$B14)*($B14&lt;&gt;"未名潮")*($B14&lt;&gt;""))</f>
        <v>0</v>
      </c>
      <c r="D14" s="43">
        <f ca="1">SUMPRODUCT((员工基本信息表!$N$5:$N$65536&lt;=D$6)*(员工基本信息表!$N$5:$N$65536&gt;=D$5)*(员工基本信息表!$J$5:$J$65536=$B14)*($B14&lt;&gt;"未名潮")*($B14&lt;&gt;""))</f>
        <v>1</v>
      </c>
      <c r="E14" s="43">
        <f ca="1">SUMPRODUCT((员工基本信息表!$N$5:$N$65536&lt;=E$6)*(员工基本信息表!$N$5:$N$65536&gt;=E$5)*(员工基本信息表!$J$5:$J$65536=$B14)*($B14&lt;&gt;"未名潮")*($B14&lt;&gt;""))</f>
        <v>4</v>
      </c>
      <c r="F14" s="43">
        <f ca="1">SUMPRODUCT((员工基本信息表!$N$5:$N$65536&lt;=F$6)*(员工基本信息表!$N$5:$N$65536&gt;=F$5)*(员工基本信息表!$J$5:$J$65536=$B14)*($B14&lt;&gt;"未名潮")*($B14&lt;&gt;""))</f>
        <v>3</v>
      </c>
      <c r="G14" s="43">
        <f ca="1">SUMPRODUCT((员工基本信息表!$N$5:$N$65536&lt;=G$6)*(员工基本信息表!$N$5:$N$65536&gt;=G$5)*(员工基本信息表!$J$5:$J$65536=$B14)*($B14&lt;&gt;"未名潮")*($B14&lt;&gt;""))</f>
        <v>6</v>
      </c>
      <c r="H14" s="43">
        <f ca="1">SUMPRODUCT((员工基本信息表!$N$5:$N$65536&lt;=H$6)*(员工基本信息表!$N$5:$N$65536&gt;=H$5)*(员工基本信息表!$J$5:$J$65536=$B14)*($B14&lt;&gt;"未名潮")*($B14&lt;&gt;""))</f>
        <v>0</v>
      </c>
      <c r="I14" s="57">
        <f ca="1" t="shared" si="1"/>
        <v>14</v>
      </c>
      <c r="J14" s="58">
        <f ca="1">SUMPRODUCT((员工基本信息表!$J$5:$J$65536=$B14)*(员工基本信息表!$N$5:$N$65536))/I14</f>
        <v>8.714</v>
      </c>
    </row>
    <row r="15" ht="27" customHeight="1" spans="1:10">
      <c r="A15" s="38">
        <v>7</v>
      </c>
      <c r="B15" s="39" t="s">
        <v>15</v>
      </c>
      <c r="C15" s="44">
        <f ca="1">SUMPRODUCT((员工基本信息表!$N$5:$N$65536&lt;=C$6)*(员工基本信息表!$N$5:$N$65536&gt;=C$5)*(员工基本信息表!$J$5:$J$65536=$B15)*($B15&lt;&gt;"未名潮")*($B15&lt;&gt;""))</f>
        <v>0</v>
      </c>
      <c r="D15" s="44">
        <f ca="1">SUMPRODUCT((员工基本信息表!$N$5:$N$65536&lt;=D$6)*(员工基本信息表!$N$5:$N$65536&gt;=D$5)*(员工基本信息表!$J$5:$J$65536=$B15)*($B15&lt;&gt;"未名潮")*($B15&lt;&gt;""))</f>
        <v>0</v>
      </c>
      <c r="E15" s="44">
        <f ca="1">SUMPRODUCT((员工基本信息表!$N$5:$N$65536&lt;=E$6)*(员工基本信息表!$N$5:$N$65536&gt;=E$5)*(员工基本信息表!$J$5:$J$65536=$B15)*($B15&lt;&gt;"未名潮")*($B15&lt;&gt;""))</f>
        <v>3</v>
      </c>
      <c r="F15" s="44">
        <f ca="1">SUMPRODUCT((员工基本信息表!$N$5:$N$65536&lt;=F$6)*(员工基本信息表!$N$5:$N$65536&gt;=F$5)*(员工基本信息表!$J$5:$J$65536=$B15)*($B15&lt;&gt;"未名潮")*($B15&lt;&gt;""))</f>
        <v>0</v>
      </c>
      <c r="G15" s="44">
        <f ca="1">SUMPRODUCT((员工基本信息表!$N$5:$N$65536&lt;=G$6)*(员工基本信息表!$N$5:$N$65536&gt;=G$5)*(员工基本信息表!$J$5:$J$65536=$B15)*($B15&lt;&gt;"未名潮")*($B15&lt;&gt;""))</f>
        <v>1</v>
      </c>
      <c r="H15" s="44">
        <f ca="1">SUMPRODUCT((员工基本信息表!$N$5:$N$65536&lt;=H$6)*(员工基本信息表!$N$5:$N$65536&gt;=H$5)*(员工基本信息表!$J$5:$J$65536=$B15)*($B15&lt;&gt;"未名潮")*($B15&lt;&gt;""))</f>
        <v>0</v>
      </c>
      <c r="I15" s="55">
        <f ca="1" t="shared" si="1"/>
        <v>4</v>
      </c>
      <c r="J15" s="56">
        <f ca="1">SUMPRODUCT((员工基本信息表!$J$5:$J$65536=$B15)*(员工基本信息表!$N$5:$N$65536))/I15</f>
        <v>6.5</v>
      </c>
    </row>
    <row r="16" ht="27" customHeight="1" spans="1:10">
      <c r="A16" s="41">
        <v>8</v>
      </c>
      <c r="B16" s="42"/>
      <c r="C16" s="43">
        <f ca="1">SUMPRODUCT((员工基本信息表!$N$5:$N$65536&lt;=C$6)*(员工基本信息表!$N$5:$N$65536&gt;=C$5)*(员工基本信息表!$J$5:$J$65536=$B16)*($B16&lt;&gt;"未名潮")*($B16&lt;&gt;""))</f>
        <v>0</v>
      </c>
      <c r="D16" s="43">
        <f ca="1">SUMPRODUCT((员工基本信息表!$N$5:$N$65536&lt;=D$6)*(员工基本信息表!$N$5:$N$65536&gt;=D$5)*(员工基本信息表!$J$5:$J$65536=$B16)*($B16&lt;&gt;"未名潮")*($B16&lt;&gt;""))</f>
        <v>0</v>
      </c>
      <c r="E16" s="43">
        <f ca="1">SUMPRODUCT((员工基本信息表!$N$5:$N$65536&lt;=E$6)*(员工基本信息表!$N$5:$N$65536&gt;=E$5)*(员工基本信息表!$J$5:$J$65536=$B16)*($B16&lt;&gt;"未名潮")*($B16&lt;&gt;""))</f>
        <v>0</v>
      </c>
      <c r="F16" s="43">
        <f ca="1">SUMPRODUCT((员工基本信息表!$N$5:$N$65536&lt;=F$6)*(员工基本信息表!$N$5:$N$65536&gt;=F$5)*(员工基本信息表!$J$5:$J$65536=$B16)*($B16&lt;&gt;"未名潮")*($B16&lt;&gt;""))</f>
        <v>0</v>
      </c>
      <c r="G16" s="43">
        <f ca="1">SUMPRODUCT((员工基本信息表!$N$5:$N$65536&lt;=G$6)*(员工基本信息表!$N$5:$N$65536&gt;=G$5)*(员工基本信息表!$J$5:$J$65536=$B16)*($B16&lt;&gt;"未名潮")*($B16&lt;&gt;""))</f>
        <v>0</v>
      </c>
      <c r="H16" s="43">
        <f ca="1">SUMPRODUCT((员工基本信息表!$N$5:$N$65536&lt;=H$6)*(员工基本信息表!$N$5:$N$65536&gt;=H$5)*(员工基本信息表!$J$5:$J$65536=$B16)*($B16&lt;&gt;"未名潮")*($B16&lt;&gt;""))</f>
        <v>0</v>
      </c>
      <c r="I16" s="57">
        <f ca="1" t="shared" si="1"/>
        <v>0</v>
      </c>
      <c r="J16" s="58" t="e">
        <f ca="1">SUMPRODUCT((员工基本信息表!$J$5:$J$65536=$B16)*(员工基本信息表!$N$5:$N$65536))/I16</f>
        <v>#DIV/0!</v>
      </c>
    </row>
    <row r="17" ht="27" customHeight="1" spans="1:10">
      <c r="A17" s="38">
        <v>9</v>
      </c>
      <c r="B17" s="39"/>
      <c r="C17" s="44">
        <f ca="1">SUMPRODUCT((员工基本信息表!$N$5:$N$65536&lt;=C$6)*(员工基本信息表!$N$5:$N$65536&gt;=C$5)*(员工基本信息表!$J$5:$J$65536=$B17)*($B17&lt;&gt;"未名潮")*($B17&lt;&gt;""))</f>
        <v>0</v>
      </c>
      <c r="D17" s="44">
        <f ca="1">SUMPRODUCT((员工基本信息表!$N$5:$N$65536&lt;=D$6)*(员工基本信息表!$N$5:$N$65536&gt;=D$5)*(员工基本信息表!$J$5:$J$65536=$B17)*($B17&lt;&gt;"未名潮")*($B17&lt;&gt;""))</f>
        <v>0</v>
      </c>
      <c r="E17" s="44">
        <f ca="1">SUMPRODUCT((员工基本信息表!$N$5:$N$65536&lt;=E$6)*(员工基本信息表!$N$5:$N$65536&gt;=E$5)*(员工基本信息表!$J$5:$J$65536=$B17)*($B17&lt;&gt;"未名潮")*($B17&lt;&gt;""))</f>
        <v>0</v>
      </c>
      <c r="F17" s="44">
        <f ca="1">SUMPRODUCT((员工基本信息表!$N$5:$N$65536&lt;=F$6)*(员工基本信息表!$N$5:$N$65536&gt;=F$5)*(员工基本信息表!$J$5:$J$65536=$B17)*($B17&lt;&gt;"未名潮")*($B17&lt;&gt;""))</f>
        <v>0</v>
      </c>
      <c r="G17" s="44">
        <f ca="1">SUMPRODUCT((员工基本信息表!$N$5:$N$65536&lt;=G$6)*(员工基本信息表!$N$5:$N$65536&gt;=G$5)*(员工基本信息表!$J$5:$J$65536=$B17)*($B17&lt;&gt;"未名潮")*($B17&lt;&gt;""))</f>
        <v>0</v>
      </c>
      <c r="H17" s="44">
        <f ca="1">SUMPRODUCT((员工基本信息表!$N$5:$N$65536&lt;=H$6)*(员工基本信息表!$N$5:$N$65536&gt;=H$5)*(员工基本信息表!$J$5:$J$65536=$B17)*($B17&lt;&gt;"未名潮")*($B17&lt;&gt;""))</f>
        <v>0</v>
      </c>
      <c r="I17" s="55">
        <f ca="1" t="shared" si="1"/>
        <v>0</v>
      </c>
      <c r="J17" s="56" t="e">
        <f ca="1">SUMPRODUCT((员工基本信息表!$J$5:$J$65536=$B17)*(员工基本信息表!$N$5:$N$65536))/I17</f>
        <v>#DIV/0!</v>
      </c>
    </row>
    <row r="18" ht="27" customHeight="1" spans="1:10">
      <c r="A18" s="41">
        <v>10</v>
      </c>
      <c r="B18" s="42"/>
      <c r="C18" s="43">
        <f ca="1">SUMPRODUCT((员工基本信息表!$N$5:$N$65536&lt;=C$6)*(员工基本信息表!$N$5:$N$65536&gt;=C$5)*(员工基本信息表!$J$5:$J$65536=$B18)*($B18&lt;&gt;"未名潮")*($B18&lt;&gt;""))</f>
        <v>0</v>
      </c>
      <c r="D18" s="43">
        <f ca="1">SUMPRODUCT((员工基本信息表!$N$5:$N$65536&lt;=D$6)*(员工基本信息表!$N$5:$N$65536&gt;=D$5)*(员工基本信息表!$J$5:$J$65536=$B18)*($B18&lt;&gt;"未名潮")*($B18&lt;&gt;""))</f>
        <v>0</v>
      </c>
      <c r="E18" s="43">
        <f ca="1">SUMPRODUCT((员工基本信息表!$N$5:$N$65536&lt;=E$6)*(员工基本信息表!$N$5:$N$65536&gt;=E$5)*(员工基本信息表!$J$5:$J$65536=$B18)*($B18&lt;&gt;"未名潮")*($B18&lt;&gt;""))</f>
        <v>0</v>
      </c>
      <c r="F18" s="43">
        <f ca="1">SUMPRODUCT((员工基本信息表!$N$5:$N$65536&lt;=F$6)*(员工基本信息表!$N$5:$N$65536&gt;=F$5)*(员工基本信息表!$J$5:$J$65536=$B18)*($B18&lt;&gt;"未名潮")*($B18&lt;&gt;""))</f>
        <v>0</v>
      </c>
      <c r="G18" s="43">
        <f ca="1">SUMPRODUCT((员工基本信息表!$N$5:$N$65536&lt;=G$6)*(员工基本信息表!$N$5:$N$65536&gt;=G$5)*(员工基本信息表!$J$5:$J$65536=$B18)*($B18&lt;&gt;"未名潮")*($B18&lt;&gt;""))</f>
        <v>0</v>
      </c>
      <c r="H18" s="43">
        <f ca="1">SUMPRODUCT((员工基本信息表!$N$5:$N$65536&lt;=H$6)*(员工基本信息表!$N$5:$N$65536&gt;=H$5)*(员工基本信息表!$J$5:$J$65536=$B18)*($B18&lt;&gt;"未名潮")*($B18&lt;&gt;""))</f>
        <v>0</v>
      </c>
      <c r="I18" s="57">
        <f ca="1" t="shared" si="1"/>
        <v>0</v>
      </c>
      <c r="J18" s="58" t="e">
        <f ca="1">SUMPRODUCT((员工基本信息表!$J$5:$J$65536=$B18)*(员工基本信息表!$N$5:$N$65536))/I18</f>
        <v>#DIV/0!</v>
      </c>
    </row>
    <row r="19" ht="26" customHeight="1" spans="1:10">
      <c r="A19" s="45"/>
      <c r="B19" s="46" t="s">
        <v>16</v>
      </c>
      <c r="C19" s="47">
        <f ca="1">SUM(C9:C18)</f>
        <v>3</v>
      </c>
      <c r="D19" s="47">
        <f ca="1" t="shared" ref="D19:I19" si="2">SUM(D9:D18)</f>
        <v>3</v>
      </c>
      <c r="E19" s="47">
        <f ca="1" t="shared" si="2"/>
        <v>27</v>
      </c>
      <c r="F19" s="47">
        <f ca="1" t="shared" si="2"/>
        <v>9</v>
      </c>
      <c r="G19" s="47">
        <f ca="1" t="shared" si="2"/>
        <v>10</v>
      </c>
      <c r="H19" s="47">
        <f ca="1" t="shared" si="2"/>
        <v>1</v>
      </c>
      <c r="I19" s="47">
        <f ca="1" t="shared" si="2"/>
        <v>53</v>
      </c>
      <c r="J19" s="59">
        <f ca="1">SUM(员工基本信息表!$N$5:$N$65536)/I19</f>
        <v>6.28301886792453</v>
      </c>
    </row>
    <row r="20" ht="26" customHeight="1" spans="1:10">
      <c r="A20" s="48"/>
      <c r="B20" s="49" t="s">
        <v>17</v>
      </c>
      <c r="C20" s="50">
        <f ca="1">C19/$I$19</f>
        <v>0.0566037735849057</v>
      </c>
      <c r="D20" s="50">
        <f ca="1" t="shared" ref="D20:I20" si="3">D19/$I$19</f>
        <v>0.0566037735849057</v>
      </c>
      <c r="E20" s="50">
        <f ca="1" t="shared" si="3"/>
        <v>0.509433962264151</v>
      </c>
      <c r="F20" s="50">
        <f ca="1" t="shared" si="3"/>
        <v>0.4717</v>
      </c>
      <c r="G20" s="50">
        <f ca="1" t="shared" si="3"/>
        <v>0.3019</v>
      </c>
      <c r="H20" s="50">
        <f ca="1" t="shared" si="3"/>
        <v>0.03019</v>
      </c>
      <c r="I20" s="50">
        <f ca="1" t="shared" si="3"/>
        <v>1</v>
      </c>
      <c r="J20" s="60"/>
    </row>
    <row r="21" ht="19" customHeight="1" spans="1:9">
      <c r="A21" s="51"/>
      <c r="B21" s="51"/>
      <c r="C21" s="51"/>
      <c r="D21" s="51"/>
      <c r="E21" s="51"/>
      <c r="F21" s="51"/>
      <c r="G21" s="51"/>
      <c r="H21" s="51"/>
      <c r="I21" s="51"/>
    </row>
    <row r="22" ht="19" customHeight="1" spans="1:9">
      <c r="A22" s="51"/>
      <c r="B22" s="51"/>
      <c r="C22" s="51"/>
      <c r="D22" s="51"/>
      <c r="E22" s="51"/>
      <c r="F22" s="51"/>
      <c r="G22" s="51"/>
      <c r="H22" s="51"/>
      <c r="I22" s="51"/>
    </row>
    <row r="23" ht="19" customHeight="1" spans="1:9">
      <c r="A23" s="51"/>
      <c r="B23" s="51"/>
      <c r="C23" s="51"/>
      <c r="D23" s="51"/>
      <c r="E23" s="51"/>
      <c r="F23" s="51"/>
      <c r="G23" s="51"/>
      <c r="H23" s="51"/>
      <c r="I23" s="51"/>
    </row>
    <row r="24" ht="19" customHeight="1" spans="1:9">
      <c r="A24" s="51"/>
      <c r="B24" s="51"/>
      <c r="C24" s="51"/>
      <c r="D24" s="51"/>
      <c r="E24" s="51"/>
      <c r="F24" s="51"/>
      <c r="G24" s="51"/>
      <c r="H24" s="51"/>
      <c r="I24" s="51"/>
    </row>
    <row r="25" ht="19" customHeight="1" spans="1:9">
      <c r="A25" s="51"/>
      <c r="B25" s="51"/>
      <c r="C25" s="51"/>
      <c r="D25" s="51"/>
      <c r="E25" s="51"/>
      <c r="F25" s="51"/>
      <c r="G25" s="51"/>
      <c r="H25" s="51"/>
      <c r="I25" s="51"/>
    </row>
    <row r="26" ht="19" customHeight="1" spans="1:9">
      <c r="A26" s="51"/>
      <c r="B26" s="51"/>
      <c r="C26" s="51"/>
      <c r="D26" s="51"/>
      <c r="E26" s="51"/>
      <c r="F26" s="51"/>
      <c r="G26" s="51"/>
      <c r="H26" s="51"/>
      <c r="I26" s="51"/>
    </row>
    <row r="27" ht="19" customHeight="1" spans="1:9">
      <c r="A27" s="51"/>
      <c r="B27" s="51"/>
      <c r="C27" s="51"/>
      <c r="D27" s="51"/>
      <c r="E27" s="51"/>
      <c r="F27" s="51"/>
      <c r="G27" s="51"/>
      <c r="H27" s="51"/>
      <c r="I27" s="51"/>
    </row>
    <row r="28" ht="19" customHeight="1" spans="1:9">
      <c r="A28" s="51"/>
      <c r="B28" s="51"/>
      <c r="C28" s="51"/>
      <c r="D28" s="51"/>
      <c r="E28" s="51"/>
      <c r="F28" s="51"/>
      <c r="G28" s="51"/>
      <c r="H28" s="51"/>
      <c r="I28" s="51"/>
    </row>
    <row r="29" ht="19" customHeight="1" spans="1:9">
      <c r="A29" s="51"/>
      <c r="B29" s="51"/>
      <c r="C29" s="51"/>
      <c r="D29" s="51"/>
      <c r="E29" s="51"/>
      <c r="F29" s="51"/>
      <c r="G29" s="51"/>
      <c r="H29" s="51"/>
      <c r="I29" s="51"/>
    </row>
    <row r="30" ht="19" customHeight="1" spans="1:9">
      <c r="A30" s="51"/>
      <c r="B30" s="51"/>
      <c r="C30" s="51"/>
      <c r="D30" s="51"/>
      <c r="E30" s="51"/>
      <c r="F30" s="51"/>
      <c r="G30" s="51"/>
      <c r="H30" s="51"/>
      <c r="I30" s="51"/>
    </row>
    <row r="31" ht="19" customHeight="1" spans="1:9">
      <c r="A31" s="51"/>
      <c r="B31" s="51"/>
      <c r="C31" s="51"/>
      <c r="D31" s="51"/>
      <c r="E31" s="51"/>
      <c r="F31" s="51"/>
      <c r="G31" s="51"/>
      <c r="H31" s="51"/>
      <c r="I31" s="51"/>
    </row>
    <row r="32" ht="19" customHeight="1" spans="1:9">
      <c r="A32" s="51"/>
      <c r="B32" s="51"/>
      <c r="C32" s="51"/>
      <c r="D32" s="51"/>
      <c r="E32" s="51"/>
      <c r="F32" s="51"/>
      <c r="G32" s="51"/>
      <c r="H32" s="51"/>
      <c r="I32" s="51"/>
    </row>
    <row r="33" ht="19" customHeight="1" spans="1:9">
      <c r="A33" s="51"/>
      <c r="B33" s="51"/>
      <c r="C33" s="51"/>
      <c r="D33" s="51"/>
      <c r="E33" s="51"/>
      <c r="F33" s="51"/>
      <c r="G33" s="51"/>
      <c r="H33" s="51"/>
      <c r="I33" s="51"/>
    </row>
    <row r="34" ht="19" customHeight="1" spans="1:9">
      <c r="A34" s="51"/>
      <c r="B34" s="51"/>
      <c r="C34" s="51"/>
      <c r="D34" s="51"/>
      <c r="E34" s="51"/>
      <c r="F34" s="51"/>
      <c r="G34" s="51"/>
      <c r="H34" s="51"/>
      <c r="I34" s="51"/>
    </row>
    <row r="35" ht="19" customHeight="1" spans="1:9">
      <c r="A35" s="51"/>
      <c r="B35" s="51"/>
      <c r="C35" s="51"/>
      <c r="D35" s="51"/>
      <c r="E35" s="51"/>
      <c r="F35" s="51"/>
      <c r="G35" s="51"/>
      <c r="H35" s="51"/>
      <c r="I35" s="51"/>
    </row>
    <row r="36" ht="19" customHeight="1" spans="1:9">
      <c r="A36" s="51"/>
      <c r="B36" s="51"/>
      <c r="C36" s="51"/>
      <c r="D36" s="51"/>
      <c r="E36" s="51"/>
      <c r="F36" s="51"/>
      <c r="G36" s="51"/>
      <c r="H36" s="51"/>
      <c r="I36" s="51"/>
    </row>
    <row r="37" ht="19" customHeight="1" spans="1:9">
      <c r="A37" s="51"/>
      <c r="B37" s="51"/>
      <c r="C37" s="51"/>
      <c r="D37" s="51"/>
      <c r="E37" s="51"/>
      <c r="F37" s="51"/>
      <c r="G37" s="51"/>
      <c r="H37" s="51"/>
      <c r="I37" s="51"/>
    </row>
    <row r="38" ht="19" customHeight="1" spans="1:9">
      <c r="A38" s="51"/>
      <c r="B38" s="51"/>
      <c r="C38" s="51"/>
      <c r="D38" s="51"/>
      <c r="E38" s="51"/>
      <c r="F38" s="51"/>
      <c r="G38" s="51"/>
      <c r="H38" s="51"/>
      <c r="I38" s="51"/>
    </row>
    <row r="39" ht="19" customHeight="1" spans="1:9">
      <c r="A39" s="51"/>
      <c r="B39" s="51"/>
      <c r="C39" s="51"/>
      <c r="D39" s="51"/>
      <c r="E39" s="51"/>
      <c r="F39" s="51"/>
      <c r="G39" s="51"/>
      <c r="H39" s="51"/>
      <c r="I39" s="51"/>
    </row>
    <row r="40" ht="19" customHeight="1" spans="1:9">
      <c r="A40" s="51"/>
      <c r="B40" s="51"/>
      <c r="C40" s="51"/>
      <c r="D40" s="51"/>
      <c r="E40" s="51"/>
      <c r="F40" s="51"/>
      <c r="G40" s="51"/>
      <c r="H40" s="51"/>
      <c r="I40" s="51"/>
    </row>
    <row r="41" ht="19" customHeight="1" spans="1:9">
      <c r="A41" s="51"/>
      <c r="B41" s="51"/>
      <c r="C41" s="51"/>
      <c r="D41" s="51"/>
      <c r="E41" s="51"/>
      <c r="F41" s="51"/>
      <c r="G41" s="51"/>
      <c r="H41" s="51"/>
      <c r="I41" s="51"/>
    </row>
    <row r="42" ht="19" customHeight="1" spans="1:9">
      <c r="A42" s="51"/>
      <c r="B42" s="51"/>
      <c r="C42" s="51"/>
      <c r="D42" s="51"/>
      <c r="E42" s="51"/>
      <c r="F42" s="51"/>
      <c r="G42" s="51"/>
      <c r="H42" s="51"/>
      <c r="I42" s="51"/>
    </row>
    <row r="43" ht="19" customHeight="1" spans="1:9">
      <c r="A43" s="51"/>
      <c r="B43" s="51"/>
      <c r="C43" s="51"/>
      <c r="D43" s="51"/>
      <c r="E43" s="51"/>
      <c r="F43" s="51"/>
      <c r="G43" s="51"/>
      <c r="H43" s="51"/>
      <c r="I43" s="51"/>
    </row>
    <row r="44" ht="19" customHeight="1" spans="1:9">
      <c r="A44" s="51"/>
      <c r="B44" s="51"/>
      <c r="C44" s="51"/>
      <c r="D44" s="51"/>
      <c r="E44" s="51"/>
      <c r="F44" s="51"/>
      <c r="G44" s="51"/>
      <c r="H44" s="51"/>
      <c r="I44" s="51"/>
    </row>
    <row r="45" ht="19" customHeight="1" spans="1:9">
      <c r="A45" s="51"/>
      <c r="B45" s="51"/>
      <c r="C45" s="51"/>
      <c r="D45" s="51"/>
      <c r="E45" s="51"/>
      <c r="F45" s="51"/>
      <c r="G45" s="51"/>
      <c r="H45" s="51"/>
      <c r="I45" s="51"/>
    </row>
    <row r="46" ht="19" customHeight="1" spans="1:9">
      <c r="A46" s="51"/>
      <c r="B46" s="51"/>
      <c r="C46" s="51"/>
      <c r="D46" s="51"/>
      <c r="E46" s="51"/>
      <c r="F46" s="51"/>
      <c r="G46" s="51"/>
      <c r="H46" s="51"/>
      <c r="I46" s="51"/>
    </row>
    <row r="47" ht="19" customHeight="1" spans="1:9">
      <c r="A47" s="51"/>
      <c r="B47" s="51"/>
      <c r="C47" s="51"/>
      <c r="D47" s="51"/>
      <c r="E47" s="51"/>
      <c r="F47" s="51"/>
      <c r="G47" s="51"/>
      <c r="H47" s="51"/>
      <c r="I47" s="51"/>
    </row>
    <row r="48" ht="19" customHeight="1" spans="1:9">
      <c r="A48" s="51"/>
      <c r="B48" s="51"/>
      <c r="C48" s="51"/>
      <c r="D48" s="51"/>
      <c r="E48" s="51"/>
      <c r="F48" s="51"/>
      <c r="G48" s="51"/>
      <c r="H48" s="51"/>
      <c r="I48" s="51"/>
    </row>
    <row r="49" ht="5" customHeight="1" spans="1:9">
      <c r="A49" s="51"/>
      <c r="B49" s="51"/>
      <c r="C49" s="51"/>
      <c r="D49" s="51"/>
      <c r="E49" s="51"/>
      <c r="F49" s="51"/>
      <c r="G49" s="51"/>
      <c r="H49" s="51"/>
      <c r="I49" s="51"/>
    </row>
    <row r="52" spans="1:1">
      <c r="A52" s="52" t="s">
        <v>18</v>
      </c>
    </row>
  </sheetData>
  <mergeCells count="3">
    <mergeCell ref="A1:J1"/>
    <mergeCell ref="A2:J2"/>
    <mergeCell ref="A3:J3"/>
  </mergeCells>
  <pageMargins left="0.75" right="0.75" top="1" bottom="1" header="0.5156" footer="0.5156"/>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2060"/>
  </sheetPr>
  <dimension ref="A1:P59"/>
  <sheetViews>
    <sheetView showGridLines="0" workbookViewId="0">
      <selection activeCell="A3" sqref="A3:P3"/>
    </sheetView>
  </sheetViews>
  <sheetFormatPr defaultColWidth="9" defaultRowHeight="14.4"/>
  <cols>
    <col min="1" max="1" width="13.2222222222222" style="10" customWidth="1"/>
    <col min="2" max="2" width="11.5555555555556" style="10" customWidth="1"/>
    <col min="3" max="3" width="6.12962962962963" style="10" customWidth="1"/>
    <col min="4" max="4" width="16.1111111111111" style="10" customWidth="1"/>
    <col min="5" max="5" width="7.55555555555556" style="10" customWidth="1"/>
    <col min="6" max="6" width="7.5" style="10" customWidth="1"/>
    <col min="7" max="7" width="7.75" style="10" customWidth="1"/>
    <col min="8" max="8" width="12.75" style="10" customWidth="1"/>
    <col min="9" max="9" width="12.5555555555556" style="10" customWidth="1"/>
    <col min="10" max="10" width="11.1111111111111" style="10" customWidth="1"/>
    <col min="11" max="11" width="11.8796296296296" style="10" customWidth="1"/>
    <col min="12" max="12" width="9.77777777777778" style="10" customWidth="1"/>
    <col min="13" max="13" width="17.3333333333333" style="10" customWidth="1"/>
    <col min="14" max="14" width="10.4444444444444" style="11" customWidth="1"/>
    <col min="15" max="15" width="7.77777777777778" style="10" customWidth="1"/>
    <col min="16" max="16" width="11.3333333333333" style="10" customWidth="1"/>
  </cols>
  <sheetData>
    <row r="1" ht="48" customHeight="1" spans="1:16">
      <c r="A1" s="1" t="s">
        <v>0</v>
      </c>
      <c r="B1" s="1"/>
      <c r="C1" s="1"/>
      <c r="D1" s="1"/>
      <c r="E1" s="1"/>
      <c r="F1" s="1"/>
      <c r="G1" s="1"/>
      <c r="H1" s="1"/>
      <c r="I1" s="1"/>
      <c r="J1" s="1"/>
      <c r="K1" s="1"/>
      <c r="L1" s="1"/>
      <c r="M1" s="1"/>
      <c r="N1" s="21"/>
      <c r="O1" s="1"/>
      <c r="P1" s="1"/>
    </row>
    <row r="2" ht="37" customHeight="1" spans="1:16">
      <c r="A2" s="12" t="s">
        <v>19</v>
      </c>
      <c r="B2" s="12"/>
      <c r="C2" s="12"/>
      <c r="D2" s="12"/>
      <c r="E2" s="12"/>
      <c r="F2" s="12"/>
      <c r="G2" s="12"/>
      <c r="H2" s="12"/>
      <c r="I2" s="12"/>
      <c r="J2" s="12"/>
      <c r="K2" s="12"/>
      <c r="L2" s="12"/>
      <c r="M2" s="12"/>
      <c r="N2" s="22"/>
      <c r="O2" s="12"/>
      <c r="P2" s="12"/>
    </row>
    <row r="3" s="8" customFormat="1" ht="58" customHeight="1" spans="1:16">
      <c r="A3" s="13" t="s">
        <v>20</v>
      </c>
      <c r="B3" s="13"/>
      <c r="C3" s="13"/>
      <c r="D3" s="13"/>
      <c r="E3" s="13"/>
      <c r="F3" s="13"/>
      <c r="G3" s="13"/>
      <c r="H3" s="13"/>
      <c r="I3" s="13"/>
      <c r="J3" s="13"/>
      <c r="K3" s="13"/>
      <c r="L3" s="13"/>
      <c r="M3" s="13"/>
      <c r="N3" s="23"/>
      <c r="O3" s="13"/>
      <c r="P3" s="13"/>
    </row>
    <row r="4" ht="27.75" customHeight="1" spans="1:16">
      <c r="A4" s="14" t="s">
        <v>21</v>
      </c>
      <c r="B4" s="14" t="s">
        <v>22</v>
      </c>
      <c r="C4" s="14" t="s">
        <v>23</v>
      </c>
      <c r="D4" s="14" t="s">
        <v>24</v>
      </c>
      <c r="E4" s="14" t="s">
        <v>25</v>
      </c>
      <c r="F4" s="14" t="s">
        <v>26</v>
      </c>
      <c r="G4" s="14" t="s">
        <v>27</v>
      </c>
      <c r="H4" s="14" t="s">
        <v>28</v>
      </c>
      <c r="I4" s="14" t="s">
        <v>29</v>
      </c>
      <c r="J4" s="14" t="s">
        <v>30</v>
      </c>
      <c r="K4" s="14" t="s">
        <v>31</v>
      </c>
      <c r="L4" s="14" t="s">
        <v>32</v>
      </c>
      <c r="M4" s="14" t="s">
        <v>33</v>
      </c>
      <c r="N4" s="24" t="s">
        <v>34</v>
      </c>
      <c r="O4" s="14" t="s">
        <v>35</v>
      </c>
      <c r="P4" s="14" t="s">
        <v>36</v>
      </c>
    </row>
    <row r="5" s="9" customFormat="1" ht="23.25" customHeight="1" spans="1:16">
      <c r="A5" s="15">
        <v>20160110</v>
      </c>
      <c r="B5" s="15" t="s">
        <v>37</v>
      </c>
      <c r="C5" s="16" t="s">
        <v>38</v>
      </c>
      <c r="D5" s="17">
        <v>28513</v>
      </c>
      <c r="E5" s="15">
        <f ca="1" t="shared" ref="E5:E36" si="0">DATEDIF(D5,TODAY(),"Y")</f>
        <v>40</v>
      </c>
      <c r="F5" s="16" t="s">
        <v>39</v>
      </c>
      <c r="G5" s="16" t="s">
        <v>40</v>
      </c>
      <c r="H5" s="16" t="s">
        <v>41</v>
      </c>
      <c r="I5" s="16" t="s">
        <v>42</v>
      </c>
      <c r="J5" s="16" t="s">
        <v>9</v>
      </c>
      <c r="K5" s="15" t="s">
        <v>43</v>
      </c>
      <c r="L5" s="16" t="s">
        <v>44</v>
      </c>
      <c r="M5" s="17">
        <v>41049</v>
      </c>
      <c r="N5" s="25">
        <f ca="1" t="shared" ref="N5:N36" si="1">DATEDIF(M5,TODAY(),"Y")</f>
        <v>6</v>
      </c>
      <c r="O5" s="16" t="s">
        <v>45</v>
      </c>
      <c r="P5" s="16" t="s">
        <v>46</v>
      </c>
    </row>
    <row r="6" s="9" customFormat="1" ht="23.25" customHeight="1" spans="1:16">
      <c r="A6" s="18">
        <v>20160111</v>
      </c>
      <c r="B6" s="18" t="s">
        <v>47</v>
      </c>
      <c r="C6" s="19" t="s">
        <v>38</v>
      </c>
      <c r="D6" s="20">
        <v>35939</v>
      </c>
      <c r="E6" s="18">
        <f ca="1" t="shared" si="0"/>
        <v>20</v>
      </c>
      <c r="F6" s="19" t="s">
        <v>39</v>
      </c>
      <c r="G6" s="19" t="s">
        <v>40</v>
      </c>
      <c r="H6" s="19" t="s">
        <v>48</v>
      </c>
      <c r="I6" s="19" t="s">
        <v>49</v>
      </c>
      <c r="J6" s="19" t="s">
        <v>10</v>
      </c>
      <c r="K6" s="18" t="s">
        <v>50</v>
      </c>
      <c r="L6" s="19" t="s">
        <v>51</v>
      </c>
      <c r="M6" s="20">
        <v>40654</v>
      </c>
      <c r="N6" s="26">
        <f ca="1" t="shared" si="1"/>
        <v>7</v>
      </c>
      <c r="O6" s="19" t="s">
        <v>52</v>
      </c>
      <c r="P6" s="19" t="s">
        <v>53</v>
      </c>
    </row>
    <row r="7" s="9" customFormat="1" ht="23.25" customHeight="1" spans="1:16">
      <c r="A7" s="15">
        <v>20160112</v>
      </c>
      <c r="B7" s="15" t="s">
        <v>54</v>
      </c>
      <c r="C7" s="16" t="s">
        <v>55</v>
      </c>
      <c r="D7" s="17">
        <v>30948</v>
      </c>
      <c r="E7" s="15">
        <f ca="1" t="shared" si="0"/>
        <v>34</v>
      </c>
      <c r="F7" s="16" t="s">
        <v>39</v>
      </c>
      <c r="G7" s="16" t="s">
        <v>40</v>
      </c>
      <c r="H7" s="16" t="s">
        <v>41</v>
      </c>
      <c r="I7" s="16" t="s">
        <v>56</v>
      </c>
      <c r="J7" s="16" t="s">
        <v>14</v>
      </c>
      <c r="K7" s="15" t="s">
        <v>57</v>
      </c>
      <c r="L7" s="16" t="s">
        <v>44</v>
      </c>
      <c r="M7" s="17">
        <v>40259</v>
      </c>
      <c r="N7" s="25">
        <f ca="1" t="shared" si="1"/>
        <v>8</v>
      </c>
      <c r="O7" s="16" t="s">
        <v>52</v>
      </c>
      <c r="P7" s="16" t="s">
        <v>58</v>
      </c>
    </row>
    <row r="8" s="9" customFormat="1" ht="23.25" customHeight="1" spans="1:16">
      <c r="A8" s="18">
        <v>20160113</v>
      </c>
      <c r="B8" s="18" t="s">
        <v>59</v>
      </c>
      <c r="C8" s="19" t="s">
        <v>38</v>
      </c>
      <c r="D8" s="20">
        <v>31069</v>
      </c>
      <c r="E8" s="18">
        <f ca="1" t="shared" si="0"/>
        <v>33</v>
      </c>
      <c r="F8" s="19" t="s">
        <v>39</v>
      </c>
      <c r="G8" s="19" t="s">
        <v>40</v>
      </c>
      <c r="H8" s="19" t="s">
        <v>60</v>
      </c>
      <c r="I8" s="19" t="s">
        <v>61</v>
      </c>
      <c r="J8" s="19" t="s">
        <v>13</v>
      </c>
      <c r="K8" s="18" t="s">
        <v>62</v>
      </c>
      <c r="L8" s="19" t="s">
        <v>63</v>
      </c>
      <c r="M8" s="20">
        <v>41052</v>
      </c>
      <c r="N8" s="26">
        <f ca="1" t="shared" si="1"/>
        <v>6</v>
      </c>
      <c r="O8" s="19" t="s">
        <v>45</v>
      </c>
      <c r="P8" s="19" t="s">
        <v>64</v>
      </c>
    </row>
    <row r="9" s="9" customFormat="1" ht="23.25" customHeight="1" spans="1:16">
      <c r="A9" s="15">
        <v>20160114</v>
      </c>
      <c r="B9" s="15" t="s">
        <v>65</v>
      </c>
      <c r="C9" s="16" t="s">
        <v>38</v>
      </c>
      <c r="D9" s="17">
        <v>34113</v>
      </c>
      <c r="E9" s="15">
        <f ca="1" t="shared" si="0"/>
        <v>25</v>
      </c>
      <c r="F9" s="16" t="s">
        <v>39</v>
      </c>
      <c r="G9" s="16" t="s">
        <v>40</v>
      </c>
      <c r="H9" s="16" t="s">
        <v>41</v>
      </c>
      <c r="I9" s="16" t="s">
        <v>42</v>
      </c>
      <c r="J9" s="16" t="s">
        <v>11</v>
      </c>
      <c r="K9" s="15"/>
      <c r="L9" s="16" t="s">
        <v>66</v>
      </c>
      <c r="M9" s="17">
        <v>41783</v>
      </c>
      <c r="N9" s="25">
        <f ca="1" t="shared" si="1"/>
        <v>4</v>
      </c>
      <c r="O9" s="16" t="s">
        <v>52</v>
      </c>
      <c r="P9" s="16" t="s">
        <v>64</v>
      </c>
    </row>
    <row r="10" s="9" customFormat="1" ht="23.25" customHeight="1" spans="1:16">
      <c r="A10" s="18">
        <v>20160115</v>
      </c>
      <c r="B10" s="18" t="s">
        <v>67</v>
      </c>
      <c r="C10" s="19" t="s">
        <v>55</v>
      </c>
      <c r="D10" s="20">
        <v>32773</v>
      </c>
      <c r="E10" s="18">
        <f ca="1" t="shared" si="0"/>
        <v>29</v>
      </c>
      <c r="F10" s="19" t="s">
        <v>39</v>
      </c>
      <c r="G10" s="19" t="s">
        <v>40</v>
      </c>
      <c r="H10" s="19" t="s">
        <v>41</v>
      </c>
      <c r="I10" s="19" t="s">
        <v>42</v>
      </c>
      <c r="J10" s="19" t="s">
        <v>9</v>
      </c>
      <c r="K10" s="18"/>
      <c r="L10" s="19" t="s">
        <v>68</v>
      </c>
      <c r="M10" s="20">
        <v>39193</v>
      </c>
      <c r="N10" s="26">
        <f ca="1" t="shared" si="1"/>
        <v>11</v>
      </c>
      <c r="O10" s="19" t="s">
        <v>45</v>
      </c>
      <c r="P10" s="19" t="s">
        <v>64</v>
      </c>
    </row>
    <row r="11" s="9" customFormat="1" ht="23.25" customHeight="1" spans="1:16">
      <c r="A11" s="15">
        <v>20160116</v>
      </c>
      <c r="B11" s="15" t="s">
        <v>69</v>
      </c>
      <c r="C11" s="16" t="s">
        <v>38</v>
      </c>
      <c r="D11" s="17">
        <v>33625</v>
      </c>
      <c r="E11" s="15">
        <f ca="1" t="shared" si="0"/>
        <v>26</v>
      </c>
      <c r="F11" s="16" t="s">
        <v>39</v>
      </c>
      <c r="G11" s="16" t="s">
        <v>40</v>
      </c>
      <c r="H11" s="16" t="s">
        <v>41</v>
      </c>
      <c r="I11" s="16" t="s">
        <v>70</v>
      </c>
      <c r="J11" s="16" t="s">
        <v>13</v>
      </c>
      <c r="K11" s="15"/>
      <c r="L11" s="16" t="s">
        <v>44</v>
      </c>
      <c r="M11" s="17">
        <v>39894</v>
      </c>
      <c r="N11" s="25">
        <f ca="1" t="shared" si="1"/>
        <v>9</v>
      </c>
      <c r="O11" s="16" t="s">
        <v>45</v>
      </c>
      <c r="P11" s="16" t="s">
        <v>46</v>
      </c>
    </row>
    <row r="12" s="9" customFormat="1" ht="23.25" customHeight="1" spans="1:16">
      <c r="A12" s="18">
        <v>20160117</v>
      </c>
      <c r="B12" s="18" t="s">
        <v>71</v>
      </c>
      <c r="C12" s="19" t="s">
        <v>38</v>
      </c>
      <c r="D12" s="20">
        <v>19867</v>
      </c>
      <c r="E12" s="18">
        <f ca="1" t="shared" si="0"/>
        <v>64</v>
      </c>
      <c r="F12" s="19" t="s">
        <v>39</v>
      </c>
      <c r="G12" s="19" t="s">
        <v>40</v>
      </c>
      <c r="H12" s="19" t="s">
        <v>41</v>
      </c>
      <c r="I12" s="19" t="s">
        <v>42</v>
      </c>
      <c r="J12" s="19" t="s">
        <v>10</v>
      </c>
      <c r="K12" s="18"/>
      <c r="L12" s="19" t="s">
        <v>63</v>
      </c>
      <c r="M12" s="20">
        <v>40595</v>
      </c>
      <c r="N12" s="26">
        <f ca="1" t="shared" si="1"/>
        <v>7</v>
      </c>
      <c r="O12" s="19" t="s">
        <v>45</v>
      </c>
      <c r="P12" s="19" t="s">
        <v>46</v>
      </c>
    </row>
    <row r="13" s="9" customFormat="1" ht="23.25" customHeight="1" spans="1:16">
      <c r="A13" s="15">
        <v>20160118</v>
      </c>
      <c r="B13" s="15" t="s">
        <v>72</v>
      </c>
      <c r="C13" s="16" t="s">
        <v>55</v>
      </c>
      <c r="D13" s="17">
        <v>26876</v>
      </c>
      <c r="E13" s="15">
        <f ca="1" t="shared" si="0"/>
        <v>45</v>
      </c>
      <c r="F13" s="16" t="s">
        <v>39</v>
      </c>
      <c r="G13" s="16" t="s">
        <v>40</v>
      </c>
      <c r="H13" s="16" t="s">
        <v>41</v>
      </c>
      <c r="I13" s="16" t="s">
        <v>49</v>
      </c>
      <c r="J13" s="16" t="s">
        <v>12</v>
      </c>
      <c r="K13" s="15"/>
      <c r="L13" s="16" t="s">
        <v>66</v>
      </c>
      <c r="M13" s="17">
        <v>41296</v>
      </c>
      <c r="N13" s="25">
        <f ca="1" t="shared" si="1"/>
        <v>5</v>
      </c>
      <c r="O13" s="16" t="s">
        <v>45</v>
      </c>
      <c r="P13" s="16" t="s">
        <v>58</v>
      </c>
    </row>
    <row r="14" s="9" customFormat="1" ht="23.25" customHeight="1" spans="1:16">
      <c r="A14" s="18">
        <v>20160119</v>
      </c>
      <c r="B14" s="18" t="s">
        <v>73</v>
      </c>
      <c r="C14" s="19" t="s">
        <v>55</v>
      </c>
      <c r="D14" s="20">
        <v>27061</v>
      </c>
      <c r="E14" s="18">
        <f ca="1" t="shared" si="0"/>
        <v>44</v>
      </c>
      <c r="F14" s="19" t="s">
        <v>39</v>
      </c>
      <c r="G14" s="19" t="s">
        <v>40</v>
      </c>
      <c r="H14" s="19" t="s">
        <v>74</v>
      </c>
      <c r="I14" s="19" t="s">
        <v>42</v>
      </c>
      <c r="J14" s="19" t="s">
        <v>12</v>
      </c>
      <c r="K14" s="18"/>
      <c r="L14" s="19" t="s">
        <v>51</v>
      </c>
      <c r="M14" s="20">
        <v>41997</v>
      </c>
      <c r="N14" s="26">
        <f ca="1" t="shared" si="1"/>
        <v>3</v>
      </c>
      <c r="O14" s="19" t="s">
        <v>45</v>
      </c>
      <c r="P14" s="19" t="s">
        <v>58</v>
      </c>
    </row>
    <row r="15" s="9" customFormat="1" ht="23.25" customHeight="1" spans="1:16">
      <c r="A15" s="15">
        <v>20160120</v>
      </c>
      <c r="B15" s="15" t="s">
        <v>75</v>
      </c>
      <c r="C15" s="16" t="s">
        <v>38</v>
      </c>
      <c r="D15" s="17">
        <v>27246</v>
      </c>
      <c r="E15" s="15">
        <f ca="1" t="shared" si="0"/>
        <v>44</v>
      </c>
      <c r="F15" s="16" t="s">
        <v>39</v>
      </c>
      <c r="G15" s="16" t="s">
        <v>40</v>
      </c>
      <c r="H15" s="16" t="s">
        <v>41</v>
      </c>
      <c r="I15" s="16" t="s">
        <v>42</v>
      </c>
      <c r="J15" s="16" t="s">
        <v>12</v>
      </c>
      <c r="K15" s="15"/>
      <c r="L15" s="16" t="s">
        <v>68</v>
      </c>
      <c r="M15" s="17">
        <v>42301</v>
      </c>
      <c r="N15" s="25">
        <f ca="1" t="shared" si="1"/>
        <v>2</v>
      </c>
      <c r="O15" s="16" t="s">
        <v>45</v>
      </c>
      <c r="P15" s="16" t="s">
        <v>58</v>
      </c>
    </row>
    <row r="16" s="9" customFormat="1" ht="23.25" customHeight="1" spans="1:16">
      <c r="A16" s="18">
        <v>20160121</v>
      </c>
      <c r="B16" s="18" t="s">
        <v>76</v>
      </c>
      <c r="C16" s="19" t="s">
        <v>55</v>
      </c>
      <c r="D16" s="20">
        <v>27431</v>
      </c>
      <c r="E16" s="18">
        <f ca="1" t="shared" si="0"/>
        <v>43</v>
      </c>
      <c r="F16" s="19" t="s">
        <v>39</v>
      </c>
      <c r="G16" s="19" t="s">
        <v>40</v>
      </c>
      <c r="H16" s="19" t="s">
        <v>41</v>
      </c>
      <c r="I16" s="19" t="s">
        <v>42</v>
      </c>
      <c r="J16" s="19" t="s">
        <v>14</v>
      </c>
      <c r="K16" s="18"/>
      <c r="L16" s="19" t="s">
        <v>44</v>
      </c>
      <c r="M16" s="20">
        <v>39777</v>
      </c>
      <c r="N16" s="26">
        <f ca="1" t="shared" si="1"/>
        <v>9</v>
      </c>
      <c r="O16" s="19" t="s">
        <v>45</v>
      </c>
      <c r="P16" s="19" t="s">
        <v>58</v>
      </c>
    </row>
    <row r="17" s="9" customFormat="1" ht="23.25" customHeight="1" spans="1:16">
      <c r="A17" s="15">
        <v>20160122</v>
      </c>
      <c r="B17" s="15" t="s">
        <v>77</v>
      </c>
      <c r="C17" s="16" t="s">
        <v>38</v>
      </c>
      <c r="D17" s="17">
        <v>27616</v>
      </c>
      <c r="E17" s="15">
        <f ca="1" t="shared" si="0"/>
        <v>43</v>
      </c>
      <c r="F17" s="16" t="s">
        <v>39</v>
      </c>
      <c r="G17" s="16" t="s">
        <v>40</v>
      </c>
      <c r="H17" s="16" t="s">
        <v>41</v>
      </c>
      <c r="I17" s="16" t="s">
        <v>56</v>
      </c>
      <c r="J17" s="16" t="s">
        <v>13</v>
      </c>
      <c r="K17" s="15"/>
      <c r="L17" s="16" t="s">
        <v>68</v>
      </c>
      <c r="M17" s="17">
        <v>38682</v>
      </c>
      <c r="N17" s="25">
        <f ca="1" t="shared" si="1"/>
        <v>12</v>
      </c>
      <c r="O17" s="16" t="s">
        <v>45</v>
      </c>
      <c r="P17" s="16" t="s">
        <v>58</v>
      </c>
    </row>
    <row r="18" s="9" customFormat="1" ht="23.25" customHeight="1" spans="1:16">
      <c r="A18" s="18">
        <v>20160123</v>
      </c>
      <c r="B18" s="18" t="s">
        <v>78</v>
      </c>
      <c r="C18" s="19" t="s">
        <v>38</v>
      </c>
      <c r="D18" s="20">
        <v>33645</v>
      </c>
      <c r="E18" s="18">
        <f ca="1" t="shared" si="0"/>
        <v>26</v>
      </c>
      <c r="F18" s="19" t="s">
        <v>39</v>
      </c>
      <c r="G18" s="19" t="s">
        <v>40</v>
      </c>
      <c r="H18" s="19" t="s">
        <v>41</v>
      </c>
      <c r="I18" s="19" t="s">
        <v>42</v>
      </c>
      <c r="J18" s="19" t="s">
        <v>10</v>
      </c>
      <c r="K18" s="18"/>
      <c r="L18" s="19" t="s">
        <v>68</v>
      </c>
      <c r="M18" s="20">
        <v>40144</v>
      </c>
      <c r="N18" s="26">
        <f ca="1" t="shared" si="1"/>
        <v>8</v>
      </c>
      <c r="O18" s="19" t="s">
        <v>45</v>
      </c>
      <c r="P18" s="19" t="s">
        <v>46</v>
      </c>
    </row>
    <row r="19" s="9" customFormat="1" ht="23.25" customHeight="1" spans="1:16">
      <c r="A19" s="15">
        <v>20160124</v>
      </c>
      <c r="B19" s="15" t="s">
        <v>79</v>
      </c>
      <c r="C19" s="16" t="s">
        <v>38</v>
      </c>
      <c r="D19" s="17">
        <v>33099</v>
      </c>
      <c r="E19" s="15">
        <f ca="1" t="shared" si="0"/>
        <v>28</v>
      </c>
      <c r="F19" s="16" t="s">
        <v>39</v>
      </c>
      <c r="G19" s="16" t="s">
        <v>40</v>
      </c>
      <c r="H19" s="16" t="s">
        <v>41</v>
      </c>
      <c r="I19" s="16" t="s">
        <v>42</v>
      </c>
      <c r="J19" s="16" t="s">
        <v>10</v>
      </c>
      <c r="K19" s="15"/>
      <c r="L19" s="16" t="s">
        <v>63</v>
      </c>
      <c r="M19" s="17">
        <v>42671</v>
      </c>
      <c r="N19" s="25">
        <f ca="1" t="shared" si="1"/>
        <v>1</v>
      </c>
      <c r="O19" s="16" t="s">
        <v>45</v>
      </c>
      <c r="P19" s="16" t="s">
        <v>64</v>
      </c>
    </row>
    <row r="20" s="9" customFormat="1" ht="23.25" customHeight="1" spans="1:16">
      <c r="A20" s="18">
        <v>20160125</v>
      </c>
      <c r="B20" s="18" t="s">
        <v>80</v>
      </c>
      <c r="C20" s="19" t="s">
        <v>38</v>
      </c>
      <c r="D20" s="20">
        <v>33465</v>
      </c>
      <c r="E20" s="18">
        <f ca="1" t="shared" si="0"/>
        <v>27</v>
      </c>
      <c r="F20" s="19" t="s">
        <v>39</v>
      </c>
      <c r="G20" s="19" t="s">
        <v>40</v>
      </c>
      <c r="H20" s="19" t="s">
        <v>41</v>
      </c>
      <c r="I20" s="19" t="s">
        <v>42</v>
      </c>
      <c r="J20" s="19" t="s">
        <v>14</v>
      </c>
      <c r="K20" s="18"/>
      <c r="L20" s="19" t="s">
        <v>68</v>
      </c>
      <c r="M20" s="20">
        <v>42703</v>
      </c>
      <c r="N20" s="26">
        <f ca="1" t="shared" si="1"/>
        <v>1</v>
      </c>
      <c r="O20" s="19" t="s">
        <v>45</v>
      </c>
      <c r="P20" s="19" t="s">
        <v>64</v>
      </c>
    </row>
    <row r="21" s="9" customFormat="1" ht="23.25" customHeight="1" spans="1:16">
      <c r="A21" s="15">
        <v>20160126</v>
      </c>
      <c r="B21" s="15" t="s">
        <v>81</v>
      </c>
      <c r="C21" s="16" t="s">
        <v>55</v>
      </c>
      <c r="D21" s="17">
        <v>33101</v>
      </c>
      <c r="E21" s="15">
        <f ca="1" t="shared" si="0"/>
        <v>28</v>
      </c>
      <c r="F21" s="16" t="s">
        <v>39</v>
      </c>
      <c r="G21" s="16" t="s">
        <v>40</v>
      </c>
      <c r="H21" s="16" t="s">
        <v>41</v>
      </c>
      <c r="I21" s="16" t="s">
        <v>70</v>
      </c>
      <c r="J21" s="16" t="s">
        <v>10</v>
      </c>
      <c r="K21" s="15"/>
      <c r="L21" s="16" t="s">
        <v>51</v>
      </c>
      <c r="M21" s="17">
        <v>41243</v>
      </c>
      <c r="N21" s="25">
        <f ca="1" t="shared" si="1"/>
        <v>5</v>
      </c>
      <c r="O21" s="16" t="s">
        <v>45</v>
      </c>
      <c r="P21" s="16" t="s">
        <v>64</v>
      </c>
    </row>
    <row r="22" s="9" customFormat="1" ht="23.25" customHeight="1" spans="1:16">
      <c r="A22" s="18">
        <v>20160127</v>
      </c>
      <c r="B22" s="18" t="s">
        <v>82</v>
      </c>
      <c r="C22" s="19" t="s">
        <v>38</v>
      </c>
      <c r="D22" s="20">
        <v>27989</v>
      </c>
      <c r="E22" s="18">
        <f ca="1" t="shared" si="0"/>
        <v>42</v>
      </c>
      <c r="F22" s="19" t="s">
        <v>39</v>
      </c>
      <c r="G22" s="19" t="s">
        <v>40</v>
      </c>
      <c r="H22" s="19" t="s">
        <v>41</v>
      </c>
      <c r="I22" s="19" t="s">
        <v>70</v>
      </c>
      <c r="J22" s="19" t="s">
        <v>10</v>
      </c>
      <c r="K22" s="18"/>
      <c r="L22" s="19" t="s">
        <v>44</v>
      </c>
      <c r="M22" s="20">
        <v>43070</v>
      </c>
      <c r="N22" s="26">
        <f ca="1" t="shared" si="1"/>
        <v>0</v>
      </c>
      <c r="O22" s="19" t="s">
        <v>45</v>
      </c>
      <c r="P22" s="19" t="s">
        <v>64</v>
      </c>
    </row>
    <row r="23" s="9" customFormat="1" ht="23.25" customHeight="1" spans="1:16">
      <c r="A23" s="15">
        <v>20160128</v>
      </c>
      <c r="B23" s="15" t="s">
        <v>83</v>
      </c>
      <c r="C23" s="16" t="s">
        <v>38</v>
      </c>
      <c r="D23" s="17">
        <v>27990</v>
      </c>
      <c r="E23" s="15">
        <f ca="1" t="shared" si="0"/>
        <v>42</v>
      </c>
      <c r="F23" s="16" t="s">
        <v>39</v>
      </c>
      <c r="G23" s="16" t="s">
        <v>40</v>
      </c>
      <c r="H23" s="16" t="s">
        <v>41</v>
      </c>
      <c r="I23" s="16" t="s">
        <v>70</v>
      </c>
      <c r="J23" s="16" t="s">
        <v>11</v>
      </c>
      <c r="K23" s="15"/>
      <c r="L23" s="16" t="s">
        <v>68</v>
      </c>
      <c r="M23" s="17">
        <v>41245</v>
      </c>
      <c r="N23" s="25">
        <f ca="1" t="shared" si="1"/>
        <v>5</v>
      </c>
      <c r="O23" s="16" t="s">
        <v>45</v>
      </c>
      <c r="P23" s="16" t="s">
        <v>64</v>
      </c>
    </row>
    <row r="24" s="9" customFormat="1" ht="23.25" customHeight="1" spans="1:16">
      <c r="A24" s="18">
        <v>20160129</v>
      </c>
      <c r="B24" s="18" t="s">
        <v>84</v>
      </c>
      <c r="C24" s="19" t="s">
        <v>38</v>
      </c>
      <c r="D24" s="20">
        <v>27991</v>
      </c>
      <c r="E24" s="18">
        <f ca="1" t="shared" si="0"/>
        <v>42</v>
      </c>
      <c r="F24" s="19" t="s">
        <v>39</v>
      </c>
      <c r="G24" s="19" t="s">
        <v>40</v>
      </c>
      <c r="H24" s="19" t="s">
        <v>41</v>
      </c>
      <c r="I24" s="19" t="s">
        <v>70</v>
      </c>
      <c r="J24" s="19" t="s">
        <v>11</v>
      </c>
      <c r="K24" s="18"/>
      <c r="L24" s="19" t="s">
        <v>85</v>
      </c>
      <c r="M24" s="20">
        <v>43072</v>
      </c>
      <c r="N24" s="26">
        <f ca="1" t="shared" si="1"/>
        <v>0</v>
      </c>
      <c r="O24" s="19" t="s">
        <v>45</v>
      </c>
      <c r="P24" s="19" t="s">
        <v>64</v>
      </c>
    </row>
    <row r="25" s="9" customFormat="1" ht="23.25" customHeight="1" spans="1:16">
      <c r="A25" s="15">
        <v>20160130</v>
      </c>
      <c r="B25" s="15" t="s">
        <v>86</v>
      </c>
      <c r="C25" s="16" t="s">
        <v>38</v>
      </c>
      <c r="D25" s="17">
        <v>27992</v>
      </c>
      <c r="E25" s="15">
        <f ca="1" t="shared" si="0"/>
        <v>42</v>
      </c>
      <c r="F25" s="16" t="s">
        <v>39</v>
      </c>
      <c r="G25" s="16" t="s">
        <v>40</v>
      </c>
      <c r="H25" s="16" t="s">
        <v>74</v>
      </c>
      <c r="I25" s="16" t="s">
        <v>70</v>
      </c>
      <c r="J25" s="16" t="s">
        <v>11</v>
      </c>
      <c r="K25" s="15"/>
      <c r="L25" s="16" t="s">
        <v>68</v>
      </c>
      <c r="M25" s="17">
        <v>43073</v>
      </c>
      <c r="N25" s="25">
        <f ca="1" t="shared" si="1"/>
        <v>0</v>
      </c>
      <c r="O25" s="16" t="s">
        <v>45</v>
      </c>
      <c r="P25" s="16" t="s">
        <v>64</v>
      </c>
    </row>
    <row r="26" s="9" customFormat="1" ht="23.25" customHeight="1" spans="1:16">
      <c r="A26" s="18">
        <v>20160131</v>
      </c>
      <c r="B26" s="18" t="s">
        <v>87</v>
      </c>
      <c r="C26" s="19" t="s">
        <v>38</v>
      </c>
      <c r="D26" s="20">
        <v>27993</v>
      </c>
      <c r="E26" s="18">
        <f ca="1" t="shared" si="0"/>
        <v>42</v>
      </c>
      <c r="F26" s="19" t="s">
        <v>39</v>
      </c>
      <c r="G26" s="19" t="s">
        <v>40</v>
      </c>
      <c r="H26" s="19" t="s">
        <v>41</v>
      </c>
      <c r="I26" s="19" t="s">
        <v>70</v>
      </c>
      <c r="J26" s="19" t="s">
        <v>13</v>
      </c>
      <c r="K26" s="18"/>
      <c r="L26" s="19" t="s">
        <v>68</v>
      </c>
      <c r="M26" s="20">
        <v>41248</v>
      </c>
      <c r="N26" s="26">
        <f ca="1" t="shared" si="1"/>
        <v>5</v>
      </c>
      <c r="O26" s="19" t="s">
        <v>45</v>
      </c>
      <c r="P26" s="19" t="s">
        <v>64</v>
      </c>
    </row>
    <row r="27" s="9" customFormat="1" ht="23.25" customHeight="1" spans="1:16">
      <c r="A27" s="15">
        <v>20160132</v>
      </c>
      <c r="B27" s="15" t="s">
        <v>88</v>
      </c>
      <c r="C27" s="16" t="s">
        <v>38</v>
      </c>
      <c r="D27" s="17">
        <v>27994</v>
      </c>
      <c r="E27" s="15">
        <f ca="1" t="shared" si="0"/>
        <v>42</v>
      </c>
      <c r="F27" s="16" t="s">
        <v>39</v>
      </c>
      <c r="G27" s="16" t="s">
        <v>40</v>
      </c>
      <c r="H27" s="16" t="s">
        <v>41</v>
      </c>
      <c r="I27" s="16" t="s">
        <v>70</v>
      </c>
      <c r="J27" s="16" t="s">
        <v>15</v>
      </c>
      <c r="K27" s="15"/>
      <c r="L27" s="16" t="s">
        <v>68</v>
      </c>
      <c r="M27" s="17">
        <v>41249</v>
      </c>
      <c r="N27" s="25">
        <f ca="1" t="shared" si="1"/>
        <v>5</v>
      </c>
      <c r="O27" s="16" t="s">
        <v>45</v>
      </c>
      <c r="P27" s="16" t="s">
        <v>64</v>
      </c>
    </row>
    <row r="28" s="9" customFormat="1" ht="23.25" customHeight="1" spans="1:16">
      <c r="A28" s="18">
        <v>20160133</v>
      </c>
      <c r="B28" s="18" t="s">
        <v>89</v>
      </c>
      <c r="C28" s="19" t="s">
        <v>38</v>
      </c>
      <c r="D28" s="20">
        <v>27995</v>
      </c>
      <c r="E28" s="18">
        <f ca="1" t="shared" si="0"/>
        <v>42</v>
      </c>
      <c r="F28" s="19" t="s">
        <v>39</v>
      </c>
      <c r="G28" s="19" t="s">
        <v>40</v>
      </c>
      <c r="H28" s="19" t="s">
        <v>90</v>
      </c>
      <c r="I28" s="19" t="s">
        <v>70</v>
      </c>
      <c r="J28" s="19" t="s">
        <v>15</v>
      </c>
      <c r="K28" s="18"/>
      <c r="L28" s="19" t="s">
        <v>68</v>
      </c>
      <c r="M28" s="20">
        <v>41250</v>
      </c>
      <c r="N28" s="26">
        <f ca="1" t="shared" si="1"/>
        <v>5</v>
      </c>
      <c r="O28" s="19" t="s">
        <v>45</v>
      </c>
      <c r="P28" s="19" t="s">
        <v>64</v>
      </c>
    </row>
    <row r="29" s="9" customFormat="1" ht="23.25" customHeight="1" spans="1:16">
      <c r="A29" s="15">
        <v>20160134</v>
      </c>
      <c r="B29" s="15" t="s">
        <v>91</v>
      </c>
      <c r="C29" s="16" t="s">
        <v>38</v>
      </c>
      <c r="D29" s="17">
        <v>32744</v>
      </c>
      <c r="E29" s="15">
        <f ca="1" t="shared" si="0"/>
        <v>29</v>
      </c>
      <c r="F29" s="16" t="s">
        <v>39</v>
      </c>
      <c r="G29" s="16" t="s">
        <v>40</v>
      </c>
      <c r="H29" s="16" t="s">
        <v>41</v>
      </c>
      <c r="I29" s="16" t="s">
        <v>70</v>
      </c>
      <c r="J29" s="16" t="s">
        <v>9</v>
      </c>
      <c r="K29" s="15"/>
      <c r="L29" s="16" t="s">
        <v>68</v>
      </c>
      <c r="M29" s="17">
        <v>41251</v>
      </c>
      <c r="N29" s="25">
        <f ca="1" t="shared" si="1"/>
        <v>5</v>
      </c>
      <c r="O29" s="16" t="s">
        <v>45</v>
      </c>
      <c r="P29" s="16" t="s">
        <v>64</v>
      </c>
    </row>
    <row r="30" s="9" customFormat="1" ht="23.25" customHeight="1" spans="1:16">
      <c r="A30" s="18">
        <v>20160135</v>
      </c>
      <c r="B30" s="18" t="s">
        <v>92</v>
      </c>
      <c r="C30" s="19" t="s">
        <v>38</v>
      </c>
      <c r="D30" s="20">
        <v>31649</v>
      </c>
      <c r="E30" s="18">
        <f ca="1" t="shared" si="0"/>
        <v>32</v>
      </c>
      <c r="F30" s="19" t="s">
        <v>39</v>
      </c>
      <c r="G30" s="19" t="s">
        <v>40</v>
      </c>
      <c r="H30" s="19" t="s">
        <v>41</v>
      </c>
      <c r="I30" s="19" t="s">
        <v>70</v>
      </c>
      <c r="J30" s="19" t="s">
        <v>9</v>
      </c>
      <c r="K30" s="18"/>
      <c r="L30" s="19" t="s">
        <v>85</v>
      </c>
      <c r="M30" s="20">
        <v>41252</v>
      </c>
      <c r="N30" s="26">
        <f ca="1" t="shared" si="1"/>
        <v>5</v>
      </c>
      <c r="O30" s="19" t="s">
        <v>45</v>
      </c>
      <c r="P30" s="19" t="s">
        <v>64</v>
      </c>
    </row>
    <row r="31" s="9" customFormat="1" ht="23.25" customHeight="1" spans="1:16">
      <c r="A31" s="15">
        <v>20160136</v>
      </c>
      <c r="B31" s="15" t="s">
        <v>93</v>
      </c>
      <c r="C31" s="16" t="s">
        <v>55</v>
      </c>
      <c r="D31" s="17">
        <v>31285</v>
      </c>
      <c r="E31" s="15">
        <f ca="1" t="shared" si="0"/>
        <v>33</v>
      </c>
      <c r="F31" s="16" t="s">
        <v>39</v>
      </c>
      <c r="G31" s="16" t="s">
        <v>40</v>
      </c>
      <c r="H31" s="16" t="s">
        <v>74</v>
      </c>
      <c r="I31" s="16" t="s">
        <v>42</v>
      </c>
      <c r="J31" s="16" t="s">
        <v>11</v>
      </c>
      <c r="K31" s="15"/>
      <c r="L31" s="16" t="s">
        <v>68</v>
      </c>
      <c r="M31" s="17">
        <v>41253</v>
      </c>
      <c r="N31" s="25">
        <f ca="1" t="shared" si="1"/>
        <v>5</v>
      </c>
      <c r="O31" s="16" t="s">
        <v>52</v>
      </c>
      <c r="P31" s="16" t="s">
        <v>64</v>
      </c>
    </row>
    <row r="32" s="9" customFormat="1" ht="23.25" customHeight="1" spans="1:16">
      <c r="A32" s="18">
        <v>20160137</v>
      </c>
      <c r="B32" s="18" t="s">
        <v>94</v>
      </c>
      <c r="C32" s="19" t="s">
        <v>55</v>
      </c>
      <c r="D32" s="20">
        <v>30921</v>
      </c>
      <c r="E32" s="18">
        <f ca="1" t="shared" si="0"/>
        <v>34</v>
      </c>
      <c r="F32" s="19" t="s">
        <v>39</v>
      </c>
      <c r="G32" s="19" t="s">
        <v>40</v>
      </c>
      <c r="H32" s="19" t="s">
        <v>41</v>
      </c>
      <c r="I32" s="19" t="s">
        <v>42</v>
      </c>
      <c r="J32" s="19" t="s">
        <v>11</v>
      </c>
      <c r="K32" s="18"/>
      <c r="L32" s="19" t="s">
        <v>68</v>
      </c>
      <c r="M32" s="20">
        <v>41254</v>
      </c>
      <c r="N32" s="26">
        <f ca="1" t="shared" si="1"/>
        <v>5</v>
      </c>
      <c r="O32" s="19" t="s">
        <v>45</v>
      </c>
      <c r="P32" s="19" t="s">
        <v>64</v>
      </c>
    </row>
    <row r="33" s="9" customFormat="1" ht="23.25" customHeight="1" spans="1:16">
      <c r="A33" s="15">
        <v>20160138</v>
      </c>
      <c r="B33" s="15" t="s">
        <v>95</v>
      </c>
      <c r="C33" s="16" t="s">
        <v>55</v>
      </c>
      <c r="D33" s="17">
        <v>30557</v>
      </c>
      <c r="E33" s="15">
        <f ca="1" t="shared" si="0"/>
        <v>35</v>
      </c>
      <c r="F33" s="16" t="s">
        <v>39</v>
      </c>
      <c r="G33" s="16" t="s">
        <v>40</v>
      </c>
      <c r="H33" s="16" t="s">
        <v>41</v>
      </c>
      <c r="I33" s="16" t="s">
        <v>61</v>
      </c>
      <c r="J33" s="16" t="s">
        <v>11</v>
      </c>
      <c r="K33" s="15"/>
      <c r="L33" s="16" t="s">
        <v>68</v>
      </c>
      <c r="M33" s="17">
        <v>41255</v>
      </c>
      <c r="N33" s="25">
        <f ca="1" t="shared" si="1"/>
        <v>5</v>
      </c>
      <c r="O33" s="16" t="s">
        <v>52</v>
      </c>
      <c r="P33" s="16" t="s">
        <v>64</v>
      </c>
    </row>
    <row r="34" s="9" customFormat="1" ht="23.25" customHeight="1" spans="1:16">
      <c r="A34" s="18">
        <v>20160139</v>
      </c>
      <c r="B34" s="18" t="s">
        <v>96</v>
      </c>
      <c r="C34" s="19" t="s">
        <v>38</v>
      </c>
      <c r="D34" s="20">
        <v>30193</v>
      </c>
      <c r="E34" s="18">
        <f ca="1" t="shared" si="0"/>
        <v>36</v>
      </c>
      <c r="F34" s="19" t="s">
        <v>39</v>
      </c>
      <c r="G34" s="19" t="s">
        <v>40</v>
      </c>
      <c r="H34" s="19" t="s">
        <v>41</v>
      </c>
      <c r="I34" s="19" t="s">
        <v>61</v>
      </c>
      <c r="J34" s="19" t="s">
        <v>14</v>
      </c>
      <c r="K34" s="18"/>
      <c r="L34" s="19" t="s">
        <v>68</v>
      </c>
      <c r="M34" s="20">
        <v>41256</v>
      </c>
      <c r="N34" s="26">
        <f ca="1" t="shared" si="1"/>
        <v>5</v>
      </c>
      <c r="O34" s="19" t="s">
        <v>45</v>
      </c>
      <c r="P34" s="19" t="s">
        <v>64</v>
      </c>
    </row>
    <row r="35" s="9" customFormat="1" ht="23.25" customHeight="1" spans="1:16">
      <c r="A35" s="15">
        <v>20160140</v>
      </c>
      <c r="B35" s="15" t="s">
        <v>97</v>
      </c>
      <c r="C35" s="16" t="s">
        <v>38</v>
      </c>
      <c r="D35" s="17">
        <v>29829</v>
      </c>
      <c r="E35" s="15">
        <f ca="1" t="shared" si="0"/>
        <v>37</v>
      </c>
      <c r="F35" s="16" t="s">
        <v>39</v>
      </c>
      <c r="G35" s="16" t="s">
        <v>40</v>
      </c>
      <c r="H35" s="16" t="s">
        <v>41</v>
      </c>
      <c r="I35" s="16" t="s">
        <v>42</v>
      </c>
      <c r="J35" s="16" t="s">
        <v>10</v>
      </c>
      <c r="K35" s="15"/>
      <c r="L35" s="16" t="s">
        <v>68</v>
      </c>
      <c r="M35" s="17">
        <v>41257</v>
      </c>
      <c r="N35" s="25">
        <f ca="1" t="shared" si="1"/>
        <v>5</v>
      </c>
      <c r="O35" s="16" t="s">
        <v>52</v>
      </c>
      <c r="P35" s="16" t="s">
        <v>64</v>
      </c>
    </row>
    <row r="36" s="9" customFormat="1" ht="23.25" customHeight="1" spans="1:16">
      <c r="A36" s="18">
        <v>20160141</v>
      </c>
      <c r="B36" s="18" t="s">
        <v>98</v>
      </c>
      <c r="C36" s="19" t="s">
        <v>38</v>
      </c>
      <c r="D36" s="20">
        <v>29465</v>
      </c>
      <c r="E36" s="18">
        <f ca="1" t="shared" si="0"/>
        <v>38</v>
      </c>
      <c r="F36" s="19" t="s">
        <v>39</v>
      </c>
      <c r="G36" s="19" t="s">
        <v>40</v>
      </c>
      <c r="H36" s="19" t="s">
        <v>41</v>
      </c>
      <c r="I36" s="19" t="s">
        <v>42</v>
      </c>
      <c r="J36" s="19" t="s">
        <v>10</v>
      </c>
      <c r="K36" s="18"/>
      <c r="L36" s="19" t="s">
        <v>68</v>
      </c>
      <c r="M36" s="20">
        <v>41258</v>
      </c>
      <c r="N36" s="26">
        <f ca="1" t="shared" si="1"/>
        <v>5</v>
      </c>
      <c r="O36" s="19" t="s">
        <v>52</v>
      </c>
      <c r="P36" s="19" t="s">
        <v>64</v>
      </c>
    </row>
    <row r="37" s="9" customFormat="1" ht="23.25" customHeight="1" spans="1:16">
      <c r="A37" s="15">
        <v>20160142</v>
      </c>
      <c r="B37" s="15" t="s">
        <v>99</v>
      </c>
      <c r="C37" s="16" t="s">
        <v>55</v>
      </c>
      <c r="D37" s="17">
        <v>29101</v>
      </c>
      <c r="E37" s="15">
        <f ca="1" t="shared" ref="E37:E57" si="2">DATEDIF(D37,TODAY(),"Y")</f>
        <v>39</v>
      </c>
      <c r="F37" s="16" t="s">
        <v>39</v>
      </c>
      <c r="G37" s="16" t="s">
        <v>40</v>
      </c>
      <c r="H37" s="16" t="s">
        <v>41</v>
      </c>
      <c r="I37" s="16" t="s">
        <v>42</v>
      </c>
      <c r="J37" s="16" t="s">
        <v>10</v>
      </c>
      <c r="K37" s="15"/>
      <c r="L37" s="16" t="s">
        <v>68</v>
      </c>
      <c r="M37" s="17">
        <v>41259</v>
      </c>
      <c r="N37" s="25">
        <f ca="1" t="shared" ref="N37:N57" si="3">DATEDIF(M37,TODAY(),"Y")</f>
        <v>5</v>
      </c>
      <c r="O37" s="16" t="s">
        <v>45</v>
      </c>
      <c r="P37" s="16" t="s">
        <v>64</v>
      </c>
    </row>
    <row r="38" s="9" customFormat="1" ht="23.25" customHeight="1" spans="1:16">
      <c r="A38" s="18">
        <v>20160143</v>
      </c>
      <c r="B38" s="18" t="s">
        <v>100</v>
      </c>
      <c r="C38" s="19" t="s">
        <v>38</v>
      </c>
      <c r="D38" s="20">
        <v>28737</v>
      </c>
      <c r="E38" s="18">
        <f ca="1" t="shared" si="2"/>
        <v>40</v>
      </c>
      <c r="F38" s="19" t="s">
        <v>39</v>
      </c>
      <c r="G38" s="19" t="s">
        <v>40</v>
      </c>
      <c r="H38" s="19" t="s">
        <v>41</v>
      </c>
      <c r="I38" s="19" t="s">
        <v>42</v>
      </c>
      <c r="J38" s="19" t="s">
        <v>10</v>
      </c>
      <c r="K38" s="18"/>
      <c r="L38" s="19" t="s">
        <v>68</v>
      </c>
      <c r="M38" s="20">
        <v>41260</v>
      </c>
      <c r="N38" s="26">
        <f ca="1" t="shared" si="3"/>
        <v>5</v>
      </c>
      <c r="O38" s="19" t="s">
        <v>45</v>
      </c>
      <c r="P38" s="19" t="s">
        <v>64</v>
      </c>
    </row>
    <row r="39" s="9" customFormat="1" ht="23.25" customHeight="1" spans="1:16">
      <c r="A39" s="15">
        <v>20160144</v>
      </c>
      <c r="B39" s="15" t="s">
        <v>101</v>
      </c>
      <c r="C39" s="16" t="s">
        <v>38</v>
      </c>
      <c r="D39" s="17">
        <v>31658</v>
      </c>
      <c r="E39" s="15">
        <f ca="1" t="shared" si="2"/>
        <v>32</v>
      </c>
      <c r="F39" s="16" t="s">
        <v>39</v>
      </c>
      <c r="G39" s="16" t="s">
        <v>40</v>
      </c>
      <c r="H39" s="16" t="s">
        <v>41</v>
      </c>
      <c r="I39" s="16" t="s">
        <v>42</v>
      </c>
      <c r="J39" s="16" t="s">
        <v>14</v>
      </c>
      <c r="K39" s="15"/>
      <c r="L39" s="16" t="s">
        <v>68</v>
      </c>
      <c r="M39" s="17">
        <v>41261</v>
      </c>
      <c r="N39" s="25">
        <f ca="1" t="shared" si="3"/>
        <v>5</v>
      </c>
      <c r="O39" s="16" t="s">
        <v>52</v>
      </c>
      <c r="P39" s="16" t="s">
        <v>64</v>
      </c>
    </row>
    <row r="40" s="9" customFormat="1" ht="23.25" customHeight="1" spans="1:16">
      <c r="A40" s="18">
        <v>20160145</v>
      </c>
      <c r="B40" s="18" t="s">
        <v>102</v>
      </c>
      <c r="C40" s="19" t="s">
        <v>38</v>
      </c>
      <c r="D40" s="20">
        <v>31294</v>
      </c>
      <c r="E40" s="18">
        <f ca="1" t="shared" si="2"/>
        <v>33</v>
      </c>
      <c r="F40" s="19" t="s">
        <v>39</v>
      </c>
      <c r="G40" s="19" t="s">
        <v>40</v>
      </c>
      <c r="H40" s="19" t="s">
        <v>41</v>
      </c>
      <c r="I40" s="19" t="s">
        <v>49</v>
      </c>
      <c r="J40" s="19" t="s">
        <v>15</v>
      </c>
      <c r="K40" s="18"/>
      <c r="L40" s="19" t="s">
        <v>68</v>
      </c>
      <c r="M40" s="20">
        <v>41262</v>
      </c>
      <c r="N40" s="26">
        <f ca="1" t="shared" si="3"/>
        <v>5</v>
      </c>
      <c r="O40" s="19" t="s">
        <v>52</v>
      </c>
      <c r="P40" s="19" t="s">
        <v>64</v>
      </c>
    </row>
    <row r="41" s="9" customFormat="1" ht="23.25" customHeight="1" spans="1:16">
      <c r="A41" s="15">
        <v>20160146</v>
      </c>
      <c r="B41" s="15" t="s">
        <v>103</v>
      </c>
      <c r="C41" s="16" t="s">
        <v>38</v>
      </c>
      <c r="D41" s="17">
        <v>30930</v>
      </c>
      <c r="E41" s="15">
        <f ca="1" t="shared" si="2"/>
        <v>34</v>
      </c>
      <c r="F41" s="16" t="s">
        <v>39</v>
      </c>
      <c r="G41" s="16" t="s">
        <v>40</v>
      </c>
      <c r="H41" s="16" t="s">
        <v>41</v>
      </c>
      <c r="I41" s="16" t="s">
        <v>42</v>
      </c>
      <c r="J41" s="16" t="s">
        <v>9</v>
      </c>
      <c r="K41" s="15"/>
      <c r="L41" s="16" t="s">
        <v>68</v>
      </c>
      <c r="M41" s="17">
        <v>41263</v>
      </c>
      <c r="N41" s="25">
        <f ca="1" t="shared" si="3"/>
        <v>5</v>
      </c>
      <c r="O41" s="16" t="s">
        <v>52</v>
      </c>
      <c r="P41" s="16" t="s">
        <v>46</v>
      </c>
    </row>
    <row r="42" s="9" customFormat="1" ht="23.25" customHeight="1" spans="1:16">
      <c r="A42" s="18">
        <v>20160147</v>
      </c>
      <c r="B42" s="18" t="s">
        <v>104</v>
      </c>
      <c r="C42" s="19" t="s">
        <v>38</v>
      </c>
      <c r="D42" s="20">
        <v>30566</v>
      </c>
      <c r="E42" s="18">
        <f ca="1" t="shared" si="2"/>
        <v>35</v>
      </c>
      <c r="F42" s="19" t="s">
        <v>39</v>
      </c>
      <c r="G42" s="19" t="s">
        <v>40</v>
      </c>
      <c r="H42" s="19" t="s">
        <v>41</v>
      </c>
      <c r="I42" s="19" t="s">
        <v>42</v>
      </c>
      <c r="J42" s="19" t="s">
        <v>12</v>
      </c>
      <c r="K42" s="18"/>
      <c r="L42" s="19" t="s">
        <v>68</v>
      </c>
      <c r="M42" s="20">
        <v>41264</v>
      </c>
      <c r="N42" s="26">
        <f ca="1" t="shared" si="3"/>
        <v>5</v>
      </c>
      <c r="O42" s="19" t="s">
        <v>52</v>
      </c>
      <c r="P42" s="19" t="s">
        <v>64</v>
      </c>
    </row>
    <row r="43" s="9" customFormat="1" ht="23.25" customHeight="1" spans="1:16">
      <c r="A43" s="15">
        <v>20160148</v>
      </c>
      <c r="B43" s="15" t="s">
        <v>105</v>
      </c>
      <c r="C43" s="16" t="s">
        <v>38</v>
      </c>
      <c r="D43" s="17">
        <v>30202</v>
      </c>
      <c r="E43" s="15">
        <f ca="1" t="shared" si="2"/>
        <v>36</v>
      </c>
      <c r="F43" s="16" t="s">
        <v>39</v>
      </c>
      <c r="G43" s="16" t="s">
        <v>40</v>
      </c>
      <c r="H43" s="16" t="s">
        <v>41</v>
      </c>
      <c r="I43" s="16" t="s">
        <v>49</v>
      </c>
      <c r="J43" s="16" t="s">
        <v>14</v>
      </c>
      <c r="K43" s="15"/>
      <c r="L43" s="16" t="s">
        <v>51</v>
      </c>
      <c r="M43" s="17">
        <v>41265</v>
      </c>
      <c r="N43" s="25">
        <f ca="1" t="shared" si="3"/>
        <v>5</v>
      </c>
      <c r="O43" s="16" t="s">
        <v>52</v>
      </c>
      <c r="P43" s="16" t="s">
        <v>64</v>
      </c>
    </row>
    <row r="44" s="9" customFormat="1" ht="23.25" customHeight="1" spans="1:16">
      <c r="A44" s="18">
        <v>20160149</v>
      </c>
      <c r="B44" s="18" t="s">
        <v>106</v>
      </c>
      <c r="C44" s="19" t="s">
        <v>55</v>
      </c>
      <c r="D44" s="20">
        <v>29838</v>
      </c>
      <c r="E44" s="18">
        <f ca="1" t="shared" si="2"/>
        <v>37</v>
      </c>
      <c r="F44" s="19" t="s">
        <v>39</v>
      </c>
      <c r="G44" s="19" t="s">
        <v>40</v>
      </c>
      <c r="H44" s="19" t="s">
        <v>41</v>
      </c>
      <c r="I44" s="19" t="s">
        <v>49</v>
      </c>
      <c r="J44" s="19" t="s">
        <v>12</v>
      </c>
      <c r="K44" s="18"/>
      <c r="L44" s="19" t="s">
        <v>51</v>
      </c>
      <c r="M44" s="20">
        <v>41266</v>
      </c>
      <c r="N44" s="26">
        <f ca="1" t="shared" si="3"/>
        <v>5</v>
      </c>
      <c r="O44" s="19" t="s">
        <v>52</v>
      </c>
      <c r="P44" s="19" t="s">
        <v>53</v>
      </c>
    </row>
    <row r="45" s="9" customFormat="1" ht="23.25" customHeight="1" spans="1:16">
      <c r="A45" s="15">
        <v>20160150</v>
      </c>
      <c r="B45" s="15" t="s">
        <v>107</v>
      </c>
      <c r="C45" s="16" t="s">
        <v>38</v>
      </c>
      <c r="D45" s="17">
        <v>29474</v>
      </c>
      <c r="E45" s="15">
        <f ca="1" t="shared" si="2"/>
        <v>38</v>
      </c>
      <c r="F45" s="16" t="s">
        <v>39</v>
      </c>
      <c r="G45" s="16" t="s">
        <v>40</v>
      </c>
      <c r="H45" s="16" t="s">
        <v>41</v>
      </c>
      <c r="I45" s="16" t="s">
        <v>42</v>
      </c>
      <c r="J45" s="16" t="s">
        <v>12</v>
      </c>
      <c r="K45" s="15"/>
      <c r="L45" s="16" t="s">
        <v>51</v>
      </c>
      <c r="M45" s="17">
        <v>41267</v>
      </c>
      <c r="N45" s="25">
        <f ca="1" t="shared" si="3"/>
        <v>5</v>
      </c>
      <c r="O45" s="16" t="s">
        <v>52</v>
      </c>
      <c r="P45" s="16" t="s">
        <v>53</v>
      </c>
    </row>
    <row r="46" s="9" customFormat="1" ht="23.25" customHeight="1" spans="1:16">
      <c r="A46" s="18">
        <v>20160151</v>
      </c>
      <c r="B46" s="18" t="s">
        <v>108</v>
      </c>
      <c r="C46" s="19" t="s">
        <v>55</v>
      </c>
      <c r="D46" s="20">
        <v>28013</v>
      </c>
      <c r="E46" s="18">
        <f ca="1" t="shared" si="2"/>
        <v>42</v>
      </c>
      <c r="F46" s="19" t="s">
        <v>39</v>
      </c>
      <c r="G46" s="19" t="s">
        <v>40</v>
      </c>
      <c r="H46" s="19" t="s">
        <v>41</v>
      </c>
      <c r="I46" s="19" t="s">
        <v>42</v>
      </c>
      <c r="J46" s="19" t="s">
        <v>10</v>
      </c>
      <c r="K46" s="18"/>
      <c r="L46" s="19" t="s">
        <v>51</v>
      </c>
      <c r="M46" s="20">
        <v>41268</v>
      </c>
      <c r="N46" s="26">
        <f ca="1" t="shared" si="3"/>
        <v>5</v>
      </c>
      <c r="O46" s="19" t="s">
        <v>52</v>
      </c>
      <c r="P46" s="19" t="s">
        <v>53</v>
      </c>
    </row>
    <row r="47" s="9" customFormat="1" ht="23.25" customHeight="1" spans="1:16">
      <c r="A47" s="15">
        <v>20160152</v>
      </c>
      <c r="B47" s="15" t="s">
        <v>109</v>
      </c>
      <c r="C47" s="16" t="s">
        <v>38</v>
      </c>
      <c r="D47" s="17">
        <v>24874</v>
      </c>
      <c r="E47" s="15">
        <f ca="1" t="shared" si="2"/>
        <v>50</v>
      </c>
      <c r="F47" s="16" t="s">
        <v>39</v>
      </c>
      <c r="G47" s="16" t="s">
        <v>40</v>
      </c>
      <c r="H47" s="16" t="s">
        <v>41</v>
      </c>
      <c r="I47" s="16" t="s">
        <v>70</v>
      </c>
      <c r="J47" s="16" t="s">
        <v>14</v>
      </c>
      <c r="K47" s="15" t="s">
        <v>110</v>
      </c>
      <c r="L47" s="16" t="s">
        <v>51</v>
      </c>
      <c r="M47" s="17">
        <v>39046</v>
      </c>
      <c r="N47" s="25">
        <f ca="1" t="shared" si="3"/>
        <v>11</v>
      </c>
      <c r="O47" s="16" t="s">
        <v>52</v>
      </c>
      <c r="P47" s="16" t="s">
        <v>53</v>
      </c>
    </row>
    <row r="48" s="9" customFormat="1" ht="23.25" customHeight="1" spans="1:16">
      <c r="A48" s="18">
        <v>20160153</v>
      </c>
      <c r="B48" s="18" t="s">
        <v>111</v>
      </c>
      <c r="C48" s="19" t="s">
        <v>38</v>
      </c>
      <c r="D48" s="20">
        <v>21953</v>
      </c>
      <c r="E48" s="18">
        <f ca="1" t="shared" si="2"/>
        <v>58</v>
      </c>
      <c r="F48" s="19" t="s">
        <v>39</v>
      </c>
      <c r="G48" s="19" t="s">
        <v>40</v>
      </c>
      <c r="H48" s="19" t="s">
        <v>41</v>
      </c>
      <c r="I48" s="19" t="s">
        <v>42</v>
      </c>
      <c r="J48" s="19" t="s">
        <v>11</v>
      </c>
      <c r="K48" s="18"/>
      <c r="L48" s="19" t="s">
        <v>51</v>
      </c>
      <c r="M48" s="20">
        <v>39047</v>
      </c>
      <c r="N48" s="26">
        <f ca="1" t="shared" si="3"/>
        <v>11</v>
      </c>
      <c r="O48" s="19" t="s">
        <v>52</v>
      </c>
      <c r="P48" s="19" t="s">
        <v>53</v>
      </c>
    </row>
    <row r="49" s="9" customFormat="1" ht="23.25" customHeight="1" spans="1:16">
      <c r="A49" s="15">
        <v>20160154</v>
      </c>
      <c r="B49" s="15" t="s">
        <v>112</v>
      </c>
      <c r="C49" s="16" t="s">
        <v>55</v>
      </c>
      <c r="D49" s="17">
        <v>20493</v>
      </c>
      <c r="E49" s="15">
        <f ca="1" t="shared" si="2"/>
        <v>62</v>
      </c>
      <c r="F49" s="16" t="s">
        <v>39</v>
      </c>
      <c r="G49" s="16" t="s">
        <v>40</v>
      </c>
      <c r="H49" s="16" t="s">
        <v>41</v>
      </c>
      <c r="I49" s="16" t="s">
        <v>42</v>
      </c>
      <c r="J49" s="16" t="s">
        <v>15</v>
      </c>
      <c r="K49" s="15"/>
      <c r="L49" s="16" t="s">
        <v>51</v>
      </c>
      <c r="M49" s="17">
        <v>39048</v>
      </c>
      <c r="N49" s="25">
        <f ca="1" t="shared" si="3"/>
        <v>11</v>
      </c>
      <c r="O49" s="16" t="s">
        <v>52</v>
      </c>
      <c r="P49" s="16" t="s">
        <v>53</v>
      </c>
    </row>
    <row r="50" s="9" customFormat="1" ht="23.25" customHeight="1" spans="1:16">
      <c r="A50" s="18">
        <v>20160155</v>
      </c>
      <c r="B50" s="18" t="s">
        <v>113</v>
      </c>
      <c r="C50" s="19" t="s">
        <v>38</v>
      </c>
      <c r="D50" s="20">
        <v>21225</v>
      </c>
      <c r="E50" s="18">
        <f ca="1" t="shared" si="2"/>
        <v>60</v>
      </c>
      <c r="F50" s="19" t="s">
        <v>39</v>
      </c>
      <c r="G50" s="19" t="s">
        <v>40</v>
      </c>
      <c r="H50" s="19" t="s">
        <v>41</v>
      </c>
      <c r="I50" s="19" t="s">
        <v>42</v>
      </c>
      <c r="J50" s="19" t="s">
        <v>14</v>
      </c>
      <c r="K50" s="18"/>
      <c r="L50" s="19" t="s">
        <v>63</v>
      </c>
      <c r="M50" s="20">
        <v>39049</v>
      </c>
      <c r="N50" s="26">
        <f ca="1" t="shared" si="3"/>
        <v>11</v>
      </c>
      <c r="O50" s="19" t="s">
        <v>52</v>
      </c>
      <c r="P50" s="19" t="s">
        <v>53</v>
      </c>
    </row>
    <row r="51" s="9" customFormat="1" ht="23.25" customHeight="1" spans="1:16">
      <c r="A51" s="15">
        <v>20160156</v>
      </c>
      <c r="B51" s="15" t="s">
        <v>114</v>
      </c>
      <c r="C51" s="16" t="s">
        <v>55</v>
      </c>
      <c r="D51" s="17">
        <v>24878</v>
      </c>
      <c r="E51" s="15">
        <f ca="1" t="shared" si="2"/>
        <v>50</v>
      </c>
      <c r="F51" s="16" t="s">
        <v>39</v>
      </c>
      <c r="G51" s="16" t="s">
        <v>40</v>
      </c>
      <c r="H51" s="16" t="s">
        <v>41</v>
      </c>
      <c r="I51" s="16" t="s">
        <v>49</v>
      </c>
      <c r="J51" s="16" t="s">
        <v>14</v>
      </c>
      <c r="K51" s="15"/>
      <c r="L51" s="16" t="s">
        <v>63</v>
      </c>
      <c r="M51" s="17">
        <v>39050</v>
      </c>
      <c r="N51" s="25">
        <f ca="1" t="shared" si="3"/>
        <v>11</v>
      </c>
      <c r="O51" s="16" t="s">
        <v>52</v>
      </c>
      <c r="P51" s="16" t="s">
        <v>53</v>
      </c>
    </row>
    <row r="52" s="9" customFormat="1" ht="23.25" customHeight="1" spans="1:16">
      <c r="A52" s="18">
        <v>20160157</v>
      </c>
      <c r="B52" s="18" t="s">
        <v>115</v>
      </c>
      <c r="C52" s="19" t="s">
        <v>38</v>
      </c>
      <c r="D52" s="20">
        <v>24879</v>
      </c>
      <c r="E52" s="18">
        <f ca="1" t="shared" si="2"/>
        <v>50</v>
      </c>
      <c r="F52" s="19" t="s">
        <v>39</v>
      </c>
      <c r="G52" s="19" t="s">
        <v>40</v>
      </c>
      <c r="H52" s="19" t="s">
        <v>41</v>
      </c>
      <c r="I52" s="19" t="s">
        <v>49</v>
      </c>
      <c r="J52" s="19" t="s">
        <v>14</v>
      </c>
      <c r="K52" s="18"/>
      <c r="L52" s="19" t="s">
        <v>63</v>
      </c>
      <c r="M52" s="20">
        <v>39051</v>
      </c>
      <c r="N52" s="26">
        <f ca="1" t="shared" si="3"/>
        <v>11</v>
      </c>
      <c r="O52" s="19" t="s">
        <v>52</v>
      </c>
      <c r="P52" s="19" t="s">
        <v>53</v>
      </c>
    </row>
    <row r="53" s="9" customFormat="1" ht="23.25" customHeight="1" spans="1:16">
      <c r="A53" s="15">
        <v>20160158</v>
      </c>
      <c r="B53" s="15" t="s">
        <v>116</v>
      </c>
      <c r="C53" s="16" t="s">
        <v>55</v>
      </c>
      <c r="D53" s="17">
        <v>28171</v>
      </c>
      <c r="E53" s="15">
        <f ca="1" t="shared" si="2"/>
        <v>41</v>
      </c>
      <c r="F53" s="16" t="s">
        <v>39</v>
      </c>
      <c r="G53" s="16" t="s">
        <v>40</v>
      </c>
      <c r="H53" s="16" t="s">
        <v>41</v>
      </c>
      <c r="I53" s="16" t="s">
        <v>49</v>
      </c>
      <c r="J53" s="16" t="s">
        <v>14</v>
      </c>
      <c r="K53" s="15"/>
      <c r="L53" s="16" t="s">
        <v>66</v>
      </c>
      <c r="M53" s="17">
        <v>37954</v>
      </c>
      <c r="N53" s="25">
        <f ca="1" t="shared" si="3"/>
        <v>14</v>
      </c>
      <c r="O53" s="16" t="s">
        <v>52</v>
      </c>
      <c r="P53" s="16" t="s">
        <v>53</v>
      </c>
    </row>
    <row r="54" s="9" customFormat="1" ht="23.25" customHeight="1" spans="1:16">
      <c r="A54" s="18">
        <v>20160159</v>
      </c>
      <c r="B54" s="18" t="s">
        <v>117</v>
      </c>
      <c r="C54" s="19" t="s">
        <v>38</v>
      </c>
      <c r="D54" s="20">
        <v>28356</v>
      </c>
      <c r="E54" s="18">
        <f ca="1" t="shared" si="2"/>
        <v>41</v>
      </c>
      <c r="F54" s="19" t="s">
        <v>39</v>
      </c>
      <c r="G54" s="19" t="s">
        <v>40</v>
      </c>
      <c r="H54" s="19" t="s">
        <v>41</v>
      </c>
      <c r="I54" s="19" t="s">
        <v>56</v>
      </c>
      <c r="J54" s="19" t="s">
        <v>14</v>
      </c>
      <c r="K54" s="18"/>
      <c r="L54" s="19" t="s">
        <v>66</v>
      </c>
      <c r="M54" s="20">
        <v>40147</v>
      </c>
      <c r="N54" s="26">
        <f ca="1" t="shared" si="3"/>
        <v>8</v>
      </c>
      <c r="O54" s="19" t="s">
        <v>52</v>
      </c>
      <c r="P54" s="19" t="s">
        <v>53</v>
      </c>
    </row>
    <row r="55" s="9" customFormat="1" ht="23.25" customHeight="1" spans="1:16">
      <c r="A55" s="15">
        <v>20160160</v>
      </c>
      <c r="B55" s="15" t="s">
        <v>118</v>
      </c>
      <c r="C55" s="16" t="s">
        <v>55</v>
      </c>
      <c r="D55" s="17">
        <v>31087</v>
      </c>
      <c r="E55" s="15">
        <f ca="1" t="shared" si="2"/>
        <v>33</v>
      </c>
      <c r="F55" s="16" t="s">
        <v>39</v>
      </c>
      <c r="G55" s="16" t="s">
        <v>40</v>
      </c>
      <c r="H55" s="16" t="s">
        <v>41</v>
      </c>
      <c r="I55" s="16" t="s">
        <v>42</v>
      </c>
      <c r="J55" s="16" t="s">
        <v>14</v>
      </c>
      <c r="K55" s="15"/>
      <c r="L55" s="16" t="s">
        <v>66</v>
      </c>
      <c r="M55" s="17">
        <v>39417</v>
      </c>
      <c r="N55" s="25">
        <f ca="1" t="shared" si="3"/>
        <v>10</v>
      </c>
      <c r="O55" s="16" t="s">
        <v>45</v>
      </c>
      <c r="P55" s="16" t="s">
        <v>46</v>
      </c>
    </row>
    <row r="56" s="9" customFormat="1" ht="23.25" customHeight="1" spans="1:16">
      <c r="A56" s="18">
        <v>20160161</v>
      </c>
      <c r="B56" s="18" t="s">
        <v>119</v>
      </c>
      <c r="C56" s="19" t="s">
        <v>38</v>
      </c>
      <c r="D56" s="20">
        <v>32549</v>
      </c>
      <c r="E56" s="18">
        <f ca="1" t="shared" si="2"/>
        <v>29</v>
      </c>
      <c r="F56" s="19" t="s">
        <v>39</v>
      </c>
      <c r="G56" s="19" t="s">
        <v>40</v>
      </c>
      <c r="H56" s="19" t="s">
        <v>41</v>
      </c>
      <c r="I56" s="19" t="s">
        <v>42</v>
      </c>
      <c r="J56" s="19" t="s">
        <v>14</v>
      </c>
      <c r="K56" s="18"/>
      <c r="L56" s="19" t="s">
        <v>66</v>
      </c>
      <c r="M56" s="20">
        <v>41245</v>
      </c>
      <c r="N56" s="26">
        <f ca="1" t="shared" si="3"/>
        <v>5</v>
      </c>
      <c r="O56" s="19" t="s">
        <v>45</v>
      </c>
      <c r="P56" s="19" t="s">
        <v>46</v>
      </c>
    </row>
    <row r="57" s="9" customFormat="1" ht="23.25" customHeight="1" spans="1:16">
      <c r="A57" s="15">
        <v>20160162</v>
      </c>
      <c r="B57" s="15" t="s">
        <v>120</v>
      </c>
      <c r="C57" s="16" t="s">
        <v>38</v>
      </c>
      <c r="D57" s="17">
        <v>21592</v>
      </c>
      <c r="E57" s="15">
        <f ca="1" t="shared" si="2"/>
        <v>59</v>
      </c>
      <c r="F57" s="16" t="s">
        <v>39</v>
      </c>
      <c r="G57" s="16" t="s">
        <v>40</v>
      </c>
      <c r="H57" s="16" t="s">
        <v>41</v>
      </c>
      <c r="I57" s="16" t="s">
        <v>42</v>
      </c>
      <c r="J57" s="16" t="s">
        <v>9</v>
      </c>
      <c r="K57" s="15"/>
      <c r="L57" s="16" t="s">
        <v>63</v>
      </c>
      <c r="M57" s="17">
        <v>37228</v>
      </c>
      <c r="N57" s="25">
        <f ca="1" t="shared" si="3"/>
        <v>16</v>
      </c>
      <c r="O57" s="16" t="s">
        <v>45</v>
      </c>
      <c r="P57" s="16" t="s">
        <v>46</v>
      </c>
    </row>
    <row r="59" ht="54.75" customHeight="1" spans="10:13">
      <c r="J59" s="27" t="s">
        <v>121</v>
      </c>
      <c r="K59" s="27"/>
      <c r="L59" s="27"/>
      <c r="M59" s="28"/>
    </row>
  </sheetData>
  <mergeCells count="4">
    <mergeCell ref="A1:P1"/>
    <mergeCell ref="A2:P2"/>
    <mergeCell ref="A3:P3"/>
    <mergeCell ref="J59:L59"/>
  </mergeCells>
  <dataValidations count="9">
    <dataValidation type="list" allowBlank="1" showInputMessage="1" showErrorMessage="1" prompt="若单元格不够，向下拖动复制即可。" sqref="J57 J5:J49 J50:J56">
      <formula1>下拉菜单名称设置!$F$5:$F$65536</formula1>
    </dataValidation>
    <dataValidation type="list" allowBlank="1" showInputMessage="1" showErrorMessage="1" prompt="若单元格不够，向下拖动复制即可。" sqref="C5:C57">
      <formula1>下拉菜单名称设置!$A$5:$A$65536</formula1>
    </dataValidation>
    <dataValidation type="list" allowBlank="1" showInputMessage="1" showErrorMessage="1" prompt="若单元格不够，向下拖动复制即可。" sqref="F5:F57">
      <formula1>下拉菜单名称设置!$B$5:$B$65536</formula1>
    </dataValidation>
    <dataValidation type="list" allowBlank="1" showInputMessage="1" showErrorMessage="1" prompt="若单元格不够，向下拖动复制即可。" sqref="G5:G57">
      <formula1>下拉菜单名称设置!$C$5:$C$65536</formula1>
    </dataValidation>
    <dataValidation type="list" allowBlank="1" showInputMessage="1" showErrorMessage="1" prompt="若单元格不够，向下拖动复制即可。" sqref="H5:H57">
      <formula1>下拉菜单名称设置!$D$5:$D$65536</formula1>
    </dataValidation>
    <dataValidation type="list" allowBlank="1" showInputMessage="1" showErrorMessage="1" prompt="若单元格不够，向下拖动复制即可。" sqref="I5:I20 I21:I30 I31:I50 I51:I53 I54:I57">
      <formula1>下拉菜单名称设置!$E$5:$E$65536</formula1>
    </dataValidation>
    <dataValidation type="list" allowBlank="1" showInputMessage="1" showErrorMessage="1" prompt="若单元格不够，向下拖动复制即可。" sqref="L5:L22 L23:L42 L43:L52 L53:L57">
      <formula1>下拉菜单名称设置!$G$5:$G$65536</formula1>
    </dataValidation>
    <dataValidation type="list" allowBlank="1" showInputMessage="1" showErrorMessage="1" prompt="若单元格不够，向下拖动复制即可。" sqref="O5:O38 O39:O54 O55:O57">
      <formula1>下拉菜单名称设置!$H$5:$H$65536</formula1>
    </dataValidation>
    <dataValidation type="list" allowBlank="1" showInputMessage="1" showErrorMessage="1" prompt="若单元格不够，向下拖动复制即可。" sqref="P5:P12 P13:P16 P17:P18 P19:P40 P41:P43 P44:P54 P55:P57">
      <formula1>下拉菜单名称设置!$I$5:$I$65536</formula1>
    </dataValidation>
  </dataValidations>
  <pageMargins left="0.707638888888889" right="0.707638888888889" top="0.7479" bottom="0.7479" header="0.3889" footer="0.3889"/>
  <pageSetup paperSize="9" orientation="landscape" horizontalDpi="200" verticalDpi="30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I20"/>
  <sheetViews>
    <sheetView showGridLines="0" workbookViewId="0">
      <selection activeCell="B5" sqref="B5"/>
    </sheetView>
  </sheetViews>
  <sheetFormatPr defaultColWidth="9" defaultRowHeight="14.4"/>
  <cols>
    <col min="1" max="1" width="9.75" customWidth="1"/>
    <col min="2" max="2" width="12.3796296296296" customWidth="1"/>
    <col min="3" max="3" width="14.1296296296296" customWidth="1"/>
    <col min="4" max="5" width="15.1296296296296" customWidth="1"/>
    <col min="6" max="6" width="16.8796296296296" customWidth="1"/>
    <col min="7" max="7" width="14.75" customWidth="1"/>
    <col min="8" max="8" width="12.75" customWidth="1"/>
    <col min="9" max="9" width="14.6296296296296" customWidth="1"/>
  </cols>
  <sheetData>
    <row r="1" ht="44.25" customHeight="1" spans="1:9">
      <c r="A1" s="1" t="s">
        <v>0</v>
      </c>
      <c r="B1" s="1"/>
      <c r="C1" s="1"/>
      <c r="D1" s="1"/>
      <c r="E1" s="1"/>
      <c r="F1" s="1"/>
      <c r="G1" s="1"/>
      <c r="H1" s="1"/>
      <c r="I1" s="1"/>
    </row>
    <row r="2" ht="37" customHeight="1" spans="1:9">
      <c r="A2" s="2" t="s">
        <v>122</v>
      </c>
      <c r="B2" s="2"/>
      <c r="C2" s="2"/>
      <c r="D2" s="2"/>
      <c r="E2" s="2"/>
      <c r="F2" s="2"/>
      <c r="G2" s="2"/>
      <c r="H2" s="2"/>
      <c r="I2" s="2"/>
    </row>
    <row r="3" ht="75" customHeight="1" spans="1:9">
      <c r="A3" s="3" t="s">
        <v>123</v>
      </c>
      <c r="B3" s="3"/>
      <c r="C3" s="3"/>
      <c r="D3" s="3"/>
      <c r="E3" s="3"/>
      <c r="F3" s="3"/>
      <c r="G3" s="3"/>
      <c r="H3" s="3"/>
      <c r="I3" s="3"/>
    </row>
    <row r="4" ht="24.75" customHeight="1" spans="1:9">
      <c r="A4" s="4" t="s">
        <v>23</v>
      </c>
      <c r="B4" s="4" t="s">
        <v>26</v>
      </c>
      <c r="C4" s="4" t="s">
        <v>27</v>
      </c>
      <c r="D4" s="4" t="s">
        <v>28</v>
      </c>
      <c r="E4" s="4" t="s">
        <v>29</v>
      </c>
      <c r="F4" s="4" t="s">
        <v>30</v>
      </c>
      <c r="G4" s="4" t="s">
        <v>32</v>
      </c>
      <c r="H4" s="4" t="s">
        <v>35</v>
      </c>
      <c r="I4" s="4" t="s">
        <v>36</v>
      </c>
    </row>
    <row r="5" ht="23.25" customHeight="1" spans="1:9">
      <c r="A5" s="5" t="s">
        <v>38</v>
      </c>
      <c r="B5" s="5" t="s">
        <v>39</v>
      </c>
      <c r="C5" s="5" t="s">
        <v>40</v>
      </c>
      <c r="D5" s="5" t="s">
        <v>124</v>
      </c>
      <c r="E5" s="5" t="s">
        <v>56</v>
      </c>
      <c r="F5" s="6" t="s">
        <v>9</v>
      </c>
      <c r="G5" s="6" t="s">
        <v>44</v>
      </c>
      <c r="H5" s="6" t="s">
        <v>45</v>
      </c>
      <c r="I5" s="6" t="s">
        <v>46</v>
      </c>
    </row>
    <row r="6" ht="23.25" customHeight="1" spans="1:9">
      <c r="A6" s="7" t="s">
        <v>55</v>
      </c>
      <c r="B6" s="7" t="s">
        <v>125</v>
      </c>
      <c r="C6" s="7" t="s">
        <v>126</v>
      </c>
      <c r="D6" s="7" t="s">
        <v>127</v>
      </c>
      <c r="E6" s="7" t="s">
        <v>70</v>
      </c>
      <c r="F6" s="7" t="s">
        <v>10</v>
      </c>
      <c r="G6" s="7" t="s">
        <v>51</v>
      </c>
      <c r="H6" s="7" t="s">
        <v>52</v>
      </c>
      <c r="I6" s="7" t="s">
        <v>53</v>
      </c>
    </row>
    <row r="7" ht="23.25" customHeight="1" spans="1:9">
      <c r="A7" s="5"/>
      <c r="B7" s="5" t="s">
        <v>128</v>
      </c>
      <c r="C7" s="5" t="s">
        <v>129</v>
      </c>
      <c r="D7" s="5" t="s">
        <v>130</v>
      </c>
      <c r="E7" s="5" t="s">
        <v>42</v>
      </c>
      <c r="F7" s="6" t="s">
        <v>11</v>
      </c>
      <c r="G7" s="6" t="s">
        <v>68</v>
      </c>
      <c r="H7" s="6"/>
      <c r="I7" s="6" t="s">
        <v>58</v>
      </c>
    </row>
    <row r="8" ht="23.25" customHeight="1" spans="1:9">
      <c r="A8" s="7"/>
      <c r="B8" s="7" t="s">
        <v>131</v>
      </c>
      <c r="C8" s="7" t="s">
        <v>132</v>
      </c>
      <c r="D8" s="7" t="s">
        <v>41</v>
      </c>
      <c r="E8" s="7" t="s">
        <v>49</v>
      </c>
      <c r="F8" s="7" t="s">
        <v>12</v>
      </c>
      <c r="G8" s="7" t="s">
        <v>63</v>
      </c>
      <c r="H8" s="7"/>
      <c r="I8" s="7" t="s">
        <v>64</v>
      </c>
    </row>
    <row r="9" ht="23.25" customHeight="1" spans="1:9">
      <c r="A9" s="5"/>
      <c r="B9" s="5"/>
      <c r="C9" s="5" t="s">
        <v>133</v>
      </c>
      <c r="D9" s="5" t="s">
        <v>90</v>
      </c>
      <c r="E9" s="5" t="s">
        <v>61</v>
      </c>
      <c r="F9" s="6" t="s">
        <v>13</v>
      </c>
      <c r="G9" s="6" t="s">
        <v>66</v>
      </c>
      <c r="H9" s="6"/>
      <c r="I9" s="6"/>
    </row>
    <row r="10" ht="23.25" customHeight="1" spans="1:9">
      <c r="A10" s="7"/>
      <c r="B10" s="7"/>
      <c r="C10" s="7"/>
      <c r="D10" s="7" t="s">
        <v>74</v>
      </c>
      <c r="E10" s="7"/>
      <c r="F10" s="7" t="s">
        <v>14</v>
      </c>
      <c r="G10" s="7" t="s">
        <v>85</v>
      </c>
      <c r="H10" s="7"/>
      <c r="I10" s="7"/>
    </row>
    <row r="11" ht="23.25" customHeight="1" spans="1:9">
      <c r="A11" s="5"/>
      <c r="B11" s="5"/>
      <c r="C11" s="5"/>
      <c r="D11" s="5" t="s">
        <v>60</v>
      </c>
      <c r="E11" s="5"/>
      <c r="F11" s="6" t="s">
        <v>15</v>
      </c>
      <c r="G11" s="6"/>
      <c r="H11" s="6"/>
      <c r="I11" s="6"/>
    </row>
    <row r="12" ht="23.25" customHeight="1" spans="1:9">
      <c r="A12" s="7"/>
      <c r="B12" s="7"/>
      <c r="C12" s="7"/>
      <c r="D12" s="7" t="s">
        <v>48</v>
      </c>
      <c r="E12" s="7"/>
      <c r="F12" s="7"/>
      <c r="G12" s="7"/>
      <c r="H12" s="7"/>
      <c r="I12" s="7"/>
    </row>
    <row r="13" ht="23.25" customHeight="1" spans="1:9">
      <c r="A13" s="5"/>
      <c r="B13" s="5"/>
      <c r="C13" s="5"/>
      <c r="D13" s="5"/>
      <c r="E13" s="5"/>
      <c r="F13" s="6"/>
      <c r="G13" s="6"/>
      <c r="H13" s="6"/>
      <c r="I13" s="6"/>
    </row>
    <row r="14" ht="23.25" customHeight="1" spans="1:9">
      <c r="A14" s="7"/>
      <c r="B14" s="7"/>
      <c r="C14" s="7"/>
      <c r="D14" s="7"/>
      <c r="E14" s="7"/>
      <c r="F14" s="7"/>
      <c r="G14" s="7"/>
      <c r="H14" s="7"/>
      <c r="I14" s="7"/>
    </row>
    <row r="15" ht="23.25" customHeight="1" spans="1:9">
      <c r="A15" s="5"/>
      <c r="B15" s="5"/>
      <c r="C15" s="5"/>
      <c r="D15" s="5"/>
      <c r="E15" s="5"/>
      <c r="F15" s="6"/>
      <c r="G15" s="6"/>
      <c r="H15" s="6"/>
      <c r="I15" s="6"/>
    </row>
    <row r="16" ht="23.25" customHeight="1" spans="1:9">
      <c r="A16" s="7"/>
      <c r="B16" s="7"/>
      <c r="C16" s="7"/>
      <c r="D16" s="7"/>
      <c r="E16" s="7"/>
      <c r="F16" s="7"/>
      <c r="G16" s="7"/>
      <c r="H16" s="7"/>
      <c r="I16" s="7"/>
    </row>
    <row r="17" ht="23.25" customHeight="1" spans="1:9">
      <c r="A17" s="5"/>
      <c r="B17" s="5"/>
      <c r="C17" s="5"/>
      <c r="D17" s="5"/>
      <c r="E17" s="5"/>
      <c r="F17" s="6"/>
      <c r="G17" s="6"/>
      <c r="H17" s="6"/>
      <c r="I17" s="6"/>
    </row>
    <row r="18" ht="23.25" customHeight="1" spans="1:9">
      <c r="A18" s="7"/>
      <c r="B18" s="7"/>
      <c r="C18" s="7"/>
      <c r="D18" s="7"/>
      <c r="E18" s="7"/>
      <c r="F18" s="7"/>
      <c r="G18" s="7"/>
      <c r="H18" s="7"/>
      <c r="I18" s="7"/>
    </row>
    <row r="19" ht="23.25" customHeight="1" spans="1:9">
      <c r="A19" s="5"/>
      <c r="B19" s="5"/>
      <c r="C19" s="5"/>
      <c r="D19" s="5"/>
      <c r="E19" s="5"/>
      <c r="F19" s="6"/>
      <c r="G19" s="6"/>
      <c r="H19" s="6"/>
      <c r="I19" s="6"/>
    </row>
    <row r="20" ht="23.25" customHeight="1" spans="1:9">
      <c r="A20" s="7"/>
      <c r="B20" s="7"/>
      <c r="C20" s="7"/>
      <c r="D20" s="7"/>
      <c r="E20" s="7"/>
      <c r="F20" s="7"/>
      <c r="G20" s="7"/>
      <c r="H20" s="7"/>
      <c r="I20" s="7"/>
    </row>
  </sheetData>
  <mergeCells count="3">
    <mergeCell ref="A1:I1"/>
    <mergeCell ref="A2:I2"/>
    <mergeCell ref="A3:I3"/>
  </mergeCells>
  <pageMargins left="0.707638888888889" right="0.707638888888889" top="0.7479" bottom="0.7479" header="0.3889" footer="0.3889"/>
  <pageSetup paperSize="9" orientation="landscape" horizontalDpi="180" verticalDpi="18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分析表</vt:lpstr>
      <vt:lpstr>员工基本信息表</vt:lpstr>
      <vt:lpstr>下拉菜单名称设置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何建湘</cp:lastModifiedBy>
  <dcterms:created xsi:type="dcterms:W3CDTF">2006-09-13T11:21:00Z</dcterms:created>
  <dcterms:modified xsi:type="dcterms:W3CDTF">2018-10-20T14:47:52Z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2052-11.1.0.7881</vt:lpwstr>
  </property>
  <property fmtid="{D5CDD505-2E9C-101B-9397-08002B2CF9AE}" pid="3" name="KSOTemplateUUID">
    <vt:lpwstr>v1.0_mb_DpDEsP52LoUrMx5BaGUkLQ==</vt:lpwstr>
  </property>
</Properties>
</file>