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C1E58D7-FDA2-461B-B36F-433089486699}" xr6:coauthVersionLast="45" xr6:coauthVersionMax="47" xr10:uidLastSave="{00000000-0000-0000-0000-000000000000}"/>
  <bookViews>
    <workbookView minimized="1" xWindow="6105" yWindow="1230" windowWidth="14715" windowHeight="10020" tabRatio="905" xr2:uid="{00000000-000D-0000-FFFF-FFFF00000000}"/>
  </bookViews>
  <sheets>
    <sheet name="表格" sheetId="24" r:id="rId1"/>
  </sheets>
  <definedNames>
    <definedName name="month">#REF!</definedName>
    <definedName name="yea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4" l="1"/>
  <c r="E12" i="24"/>
  <c r="F9" i="24"/>
  <c r="F12" i="24"/>
  <c r="G9" i="24"/>
  <c r="G12" i="24"/>
  <c r="H9" i="24"/>
  <c r="H12" i="24"/>
  <c r="I9" i="24"/>
  <c r="I12" i="24"/>
  <c r="J9" i="24"/>
  <c r="J12" i="24"/>
  <c r="K9" i="24"/>
  <c r="K12" i="24"/>
  <c r="L9" i="24"/>
  <c r="L12" i="24"/>
  <c r="M9" i="24"/>
  <c r="M12" i="24"/>
  <c r="N9" i="24"/>
  <c r="N12" i="24"/>
  <c r="O9" i="24"/>
  <c r="O12" i="24"/>
  <c r="P9" i="24"/>
  <c r="Q13" i="24"/>
  <c r="P4" i="24"/>
  <c r="P12" i="24"/>
  <c r="L4" i="24"/>
  <c r="J4" i="24"/>
  <c r="N4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Q10" i="24"/>
</calcChain>
</file>

<file path=xl/sharedStrings.xml><?xml version="1.0" encoding="utf-8"?>
<sst xmlns="http://schemas.openxmlformats.org/spreadsheetml/2006/main" count="27" uniqueCount="26">
  <si>
    <t>年度人事入离职总结分析表</t>
  </si>
  <si>
    <t>Summary and analysis table of annual personnel entry and turnover</t>
  </si>
  <si>
    <t>整体期初人数</t>
  </si>
  <si>
    <t>整体期末人数</t>
  </si>
  <si>
    <t>人数增长%</t>
  </si>
  <si>
    <t>整体离职率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</si>
  <si>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</si>
  <si>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</si>
  <si>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</si>
  <si>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</si>
  <si>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</si>
  <si>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</si>
  <si>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</si>
  <si>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</si>
  <si>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</si>
  <si>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</si>
  <si>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</si>
  <si>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</si>
  <si>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</si>
  <si>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</si>
  <si>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期初人数</t>
  </si>
  <si>
    <t>/</t>
  </si>
  <si>
    <t>录用人数</t>
  </si>
  <si>
    <t>离职人数</t>
  </si>
  <si>
    <t>期末人数</t>
  </si>
  <si>
    <t>离职率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</si>
</sst>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_ "/>
  </numFmts>
  <fonts count="24">
    <font>
      <sz val="11"/>
      <color theme="1"/>
      <name val="等线"/>
      <charset val="134"/>
      <scheme val="minor"/>
    </font>
    <font>
      <sz val="32"/>
      <color theme="1" tint="0.249977111117893"/>
      <name val="思源黑体 CN Regular"/>
      <charset val="134"/>
    </font>
    <font>
      <sz val="22"/>
      <color theme="1" tint="0.249977111117893"/>
      <name val="思源黑体 CN Regular"/>
      <charset val="134"/>
    </font>
    <font>
      <sz val="11"/>
      <color theme="1" tint="0.249977111117893"/>
      <name val="思源黑体 CN Regular"/>
      <charset val="134"/>
    </font>
    <font>
      <sz val="13"/>
      <color theme="1" tint="0.249977111117893"/>
      <name val="思源黑体 CN Regular"/>
      <charset val="134"/>
    </font>
    <font>
      <sz val="13"/>
      <color theme="1" tint="0.249977111117893"/>
      <name val="思源黑体 CN Regular"/>
      <charset val="128"/>
    </font>
    <font>
      <sz val="11"/>
      <color theme="0"/>
      <name val="思源黑体 CN Regular"/>
      <charset val="128"/>
    </font>
    <font>
      <sz val="11"/>
      <color theme="1"/>
      <name val="思源黑体 CN Regular"/>
      <charset val="134"/>
    </font>
    <font>
      <sz val="22"/>
      <color theme="1" tint="0.249977111117893"/>
      <name val="思源黑体 CN Bold"/>
      <charset val="134"/>
    </font>
    <font>
      <sz val="13"/>
      <color theme="0" tint="-4.9989318521683403E-2"/>
      <name val="思源黑体 CN Bold"/>
      <charset val="134"/>
    </font>
    <font>
      <sz val="13"/>
      <color theme="1"/>
      <name val="思源黑体 CN Regular"/>
      <charset val="134"/>
    </font>
    <font>
      <sz val="13"/>
      <color theme="1"/>
      <name val="思源黑体 CN Regular"/>
      <charset val="128"/>
    </font>
    <font>
      <sz val="13"/>
      <color theme="1"/>
      <name val="思源黑体 CN Bold"/>
      <charset val="134"/>
    </font>
    <font>
      <sz val="13"/>
      <color theme="1"/>
      <name val="思源黑体 CN Bold"/>
      <charset val="128"/>
    </font>
    <font>
      <sz val="22"/>
      <color theme="1" tint="0.249977111117893"/>
      <name val="思源黑体 CN Bold"/>
      <charset val="134"/>
    </font>
    <font>
      <sz val="13"/>
      <color theme="0" tint="-0.499984740745262"/>
      <name val="思源黑体 CN Bold"/>
      <charset val="134"/>
    </font>
    <font>
      <sz val="13"/>
      <color theme="0" tint="-0.499984740745262"/>
      <name val="思源黑体 CN Bold"/>
      <charset val="128"/>
    </font>
    <font>
      <sz val="13"/>
      <color theme="1" tint="0.249977111117893"/>
      <name val="思源黑体 CN Bold"/>
      <charset val="128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9"/>
      <color theme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2" tint="-9.8025452436902985E-2"/>
        </stop>
      </gradientFill>
    </fill>
    <fill>
      <gradientFill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rgb="FF5B9BD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270">
        <stop position="0">
          <color theme="0"/>
        </stop>
        <stop position="1">
          <color theme="2" tint="-9.8025452436902985E-2"/>
        </stop>
      </gradientFill>
    </fill>
    <fill>
      <gradientFill degree="180">
        <stop position="0">
          <color theme="0"/>
        </stop>
        <stop position="1">
          <color theme="2" tint="-9.8025452436902985E-2"/>
        </stop>
      </gradientFill>
    </fill>
  </fills>
  <borders count="4">
    <border>
      <left/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499984740745262"/>
      </bottom>
      <diagonal/>
    </border>
  </borders>
  <cellStyleXfs count="10">
    <xf numFmtId="0" fontId="0" fillId="0" borderId="0"/>
    <xf numFmtId="9" fontId="18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9" fontId="13" fillId="0" borderId="3" xfId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9" fontId="17" fillId="0" borderId="3" xfId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0">
    <cellStyle name="百分比" xfId="1" builtinId="5"/>
    <cellStyle name="百分比 2" xfId="2" xr:uid="{00000000-0005-0000-0000-00000D000000}"/>
    <cellStyle name="常规" xfId="0" builtinId="0"/>
    <cellStyle name="常规 2" xfId="4" xr:uid="{00000000-0005-0000-0000-000033000000}"/>
    <cellStyle name="常规 2 2" xfId="3" xr:uid="{00000000-0005-0000-0000-00002D000000}"/>
    <cellStyle name="常规 3" xfId="5" xr:uid="{00000000-0005-0000-0000-000034000000}"/>
    <cellStyle name="常规 4" xfId="7" xr:uid="{00000000-0005-0000-0000-000036000000}"/>
    <cellStyle name="常规 5" xfId="8" xr:uid="{00000000-0005-0000-0000-000037000000}"/>
    <cellStyle name="超链接 2" xfId="9" xr:uid="{00000000-0005-0000-0000-000038000000}"/>
    <cellStyle name="千位分隔 2" xfId="6" xr:uid="{00000000-0005-0000-0000-000035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EEBF7"/>
      <color rgb="FF7FACD5"/>
      <color rgb="FF5B9BD5"/>
      <color rgb="FF317BBF"/>
      <color rgb="FF5591C7"/>
      <color rgb="FF7DDA52"/>
      <color rgb="FF4679A7"/>
      <color rgb="FFF6F6F6"/>
      <color rgb="FFD8D8D8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Regular" panose="020B0500000000000000" pitchFamily="34" charset="-122"/>
                <a:ea typeface="思源黑体 Regular" panose="020B0500000000000000" pitchFamily="34" charset="-122"/>
                <a:cs typeface="+mn-cs"/>
              </a:defRPr>
            </a:pPr>
            <a:r>
              <a:rPr lang="zh-CN" altLang="en-US"/>
              <a:t>离职率情况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Regular" panose="020B0500000000000000" pitchFamily="34" charset="-122"/>
              <a:ea typeface="思源黑体 Regular" panose="020B0500000000000000" pitchFamily="34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4954700308803496E-2"/>
          <c:y val="0.22477775811218201"/>
          <c:w val="0.90143419304014905"/>
          <c:h val="0.64076534201528101"/>
        </c:manualLayout>
      </c:layout>
      <c:lineChart>
        <c:grouping val="standard"/>
        <c:varyColors val="0"/>
        <c:ser>
          <c:idx val="0"/>
          <c:order val="0"/>
          <c:tx>
            <c:strRef>
              <c:f>表格!$D$13</c:f>
              <c:strCache>
                <c:ptCount val="1"/>
                <c:pt idx="0">
                  <c:v>离职率</c:v>
                </c:pt>
              </c:strCache>
            </c:strRef>
          </c:tx>
          <c:spPr>
            <a:ln w="28575" cap="rnd">
              <a:solidFill>
                <a:srgbClr val="A0DA52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" lastClr="FFFFFF">
                  <a:lumMod val="95000"/>
                </a:sysClr>
              </a:solidFill>
              <a:ln w="9525">
                <a:solidFill>
                  <a:srgbClr val="A0DA52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表格!$E$13:$P$13</c:f>
              <c:numCache>
                <c:formatCode>0%</c:formatCode>
                <c:ptCount val="12"/>
                <c:pt idx="0">
                  <c:v>3.5087719298245612E-2</c:v>
                </c:pt>
                <c:pt idx="1">
                  <c:v>5.2631578947368418E-2</c:v>
                </c:pt>
                <c:pt idx="2">
                  <c:v>6.3492063492063489E-2</c:v>
                </c:pt>
                <c:pt idx="3">
                  <c:v>7.8125E-2</c:v>
                </c:pt>
                <c:pt idx="4">
                  <c:v>7.9365079365079361E-2</c:v>
                </c:pt>
                <c:pt idx="5">
                  <c:v>4.7619047619047616E-2</c:v>
                </c:pt>
                <c:pt idx="6">
                  <c:v>3.0303030303030304E-2</c:v>
                </c:pt>
                <c:pt idx="7">
                  <c:v>6.7567567567567571E-2</c:v>
                </c:pt>
                <c:pt idx="8">
                  <c:v>6.7567567567567571E-2</c:v>
                </c:pt>
                <c:pt idx="9">
                  <c:v>6.4935064935064929E-2</c:v>
                </c:pt>
                <c:pt idx="10">
                  <c:v>5.1948051948051951E-2</c:v>
                </c:pt>
                <c:pt idx="11">
                  <c:v>6.5789473684210523E-2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2-4276-AE5F-B20B9D5C9984}"/>
            </c:ext>
          </c:extLst>
        </c:ser>
        <c:ser>
          <c:idx val="1"/>
          <c:order val="1"/>
          <c:spPr>
            <a:ln w="19050" cap="rnd">
              <a:solidFill>
                <a:srgbClr val="FF0000">
                  <a:alpha val="20000"/>
                </a:srgbClr>
              </a:solidFill>
              <a:round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marker>
            <c:symbol val="none"/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表格!$E$14:$P$14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2-4276-AE5F-B20B9D5C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838224"/>
        <c:axId val="1513838640"/>
      </c:lineChart>
      <c:catAx>
        <c:axId val="151383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Regular" panose="020B0500000000000000" pitchFamily="34" charset="-122"/>
                <a:ea typeface="思源黑体 Regular" panose="020B0500000000000000" pitchFamily="34" charset="-122"/>
                <a:cs typeface="+mn-cs"/>
              </a:defRPr>
            </a:pPr>
            <a:endParaRPr lang="zh-CN"/>
          </a:p>
        </c:txPr>
        <c:crossAx val="1513838640"/>
        <c:crosses val="autoZero"/>
        <c:auto val="1"/>
        <c:lblAlgn val="ctr"/>
        <c:lblOffset val="100"/>
        <c:noMultiLvlLbl val="0"/>
      </c:catAx>
      <c:valAx>
        <c:axId val="1513838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Regular" panose="020B0500000000000000" pitchFamily="34" charset="-122"/>
                <a:ea typeface="思源黑体 Regular" panose="020B0500000000000000" pitchFamily="34" charset="-122"/>
                <a:cs typeface="+mn-cs"/>
              </a:defRPr>
            </a:pPr>
            <a:endParaRPr lang="zh-CN"/>
          </a:p>
        </c:txPr>
        <c:crossAx val="151383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Regular" panose="020B0500000000000000" pitchFamily="34" charset="-122"/>
          <a:ea typeface="思源黑体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r>
              <a:rPr lang="zh-CN" altLang="en-US"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rPr>
              <a:t>人数趋势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7486001749781295E-2"/>
          <c:y val="0.220461845482431"/>
          <c:w val="0.86417300962379695"/>
          <c:h val="0.63373294980464101"/>
        </c:manualLayout>
      </c:layout>
      <c:lineChart>
        <c:grouping val="standard"/>
        <c:varyColors val="0"/>
        <c:ser>
          <c:idx val="0"/>
          <c:order val="0"/>
          <c:tx>
            <c:strRef>
              <c:f>表格!$D$9</c:f>
              <c:strCache>
                <c:ptCount val="1"/>
                <c:pt idx="0">
                  <c:v>期初人数</c:v>
                </c:pt>
              </c:strCache>
            </c:strRef>
          </c:tx>
          <c:spPr>
            <a:ln w="28575" cap="rnd">
              <a:solidFill>
                <a:srgbClr val="388AE9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" lastClr="FFFFFF">
                  <a:lumMod val="95000"/>
                </a:sysClr>
              </a:solidFill>
              <a:ln w="9525">
                <a:solidFill>
                  <a:srgbClr val="388AE9"/>
                </a:solidFill>
              </a:ln>
              <a:effectLst/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表格!$E$9:$P$9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54</c:v>
                </c:pt>
                <c:pt idx="3">
                  <c:v>59</c:v>
                </c:pt>
                <c:pt idx="4">
                  <c:v>59</c:v>
                </c:pt>
                <c:pt idx="5">
                  <c:v>58</c:v>
                </c:pt>
                <c:pt idx="6">
                  <c:v>60</c:v>
                </c:pt>
                <c:pt idx="7">
                  <c:v>64</c:v>
                </c:pt>
                <c:pt idx="8">
                  <c:v>69</c:v>
                </c:pt>
                <c:pt idx="9">
                  <c:v>69</c:v>
                </c:pt>
                <c:pt idx="10">
                  <c:v>72</c:v>
                </c:pt>
                <c:pt idx="1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936-8ACA-A329C57200E8}"/>
            </c:ext>
          </c:extLst>
        </c:ser>
        <c:ser>
          <c:idx val="1"/>
          <c:order val="1"/>
          <c:tx>
            <c:strRef>
              <c:f>表格!$D$12</c:f>
              <c:strCache>
                <c:ptCount val="1"/>
                <c:pt idx="0">
                  <c:v>期末人数</c:v>
                </c:pt>
              </c:strCache>
            </c:strRef>
          </c:tx>
          <c:spPr>
            <a:ln w="28575" cap="rnd">
              <a:solidFill>
                <a:srgbClr val="A0DA52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" lastClr="FFFFFF">
                  <a:lumMod val="95000"/>
                </a:sysClr>
              </a:solidFill>
              <a:ln w="9525">
                <a:solidFill>
                  <a:srgbClr val="A0DA52"/>
                </a:solidFill>
              </a:ln>
              <a:effectLst/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表格!$E$12:$P$12</c:f>
              <c:numCache>
                <c:formatCode>General</c:formatCode>
                <c:ptCount val="12"/>
                <c:pt idx="0">
                  <c:v>55</c:v>
                </c:pt>
                <c:pt idx="1">
                  <c:v>54</c:v>
                </c:pt>
                <c:pt idx="2">
                  <c:v>59</c:v>
                </c:pt>
                <c:pt idx="3">
                  <c:v>59</c:v>
                </c:pt>
                <c:pt idx="4">
                  <c:v>58</c:v>
                </c:pt>
                <c:pt idx="5">
                  <c:v>60</c:v>
                </c:pt>
                <c:pt idx="6">
                  <c:v>64</c:v>
                </c:pt>
                <c:pt idx="7">
                  <c:v>69</c:v>
                </c:pt>
                <c:pt idx="8">
                  <c:v>69</c:v>
                </c:pt>
                <c:pt idx="9">
                  <c:v>72</c:v>
                </c:pt>
                <c:pt idx="10">
                  <c:v>73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0-4936-8ACA-A329C572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836095"/>
        <c:axId val="1045832767"/>
      </c:lineChart>
      <c:catAx>
        <c:axId val="10458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ysClr val="windowText" lastClr="000000"/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1045832767"/>
        <c:crosses val="autoZero"/>
        <c:auto val="1"/>
        <c:lblAlgn val="ctr"/>
        <c:lblOffset val="100"/>
        <c:noMultiLvlLbl val="0"/>
      </c:catAx>
      <c:valAx>
        <c:axId val="10458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50000"/>
                  <a:alpha val="1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1045836095"/>
        <c:crosses val="autoZero"/>
        <c:crossBetween val="between"/>
      </c:valAx>
      <c:spPr>
        <a:noFill/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59722225044450095"/>
          <c:y val="5.0463075200080913E-2"/>
          <c:w val="0.4"/>
          <c:h val="8.8827282006415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  <a:cs typeface="思源黑体 CN Regular" panose="020B0500000000000000" pitchFamily="34" charset="-122"/>
          <a:sym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r>
              <a:rPr lang="zh-CN" altLang="en-US"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rPr>
              <a:t>入离职情况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7486001749781295E-2"/>
          <c:y val="0.220461845482431"/>
          <c:w val="0.86417300962379695"/>
          <c:h val="0.62901072799556201"/>
        </c:manualLayout>
      </c:layout>
      <c:lineChart>
        <c:grouping val="standard"/>
        <c:varyColors val="0"/>
        <c:ser>
          <c:idx val="0"/>
          <c:order val="0"/>
          <c:tx>
            <c:strRef>
              <c:f>表格!$D$10</c:f>
              <c:strCache>
                <c:ptCount val="1"/>
                <c:pt idx="0">
                  <c:v>录用人数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" lastClr="FFFFFF">
                  <a:lumMod val="95000"/>
                </a:sysClr>
              </a:solidFill>
              <a:ln w="9525">
                <a:solidFill>
                  <a:srgbClr val="388AE9"/>
                </a:solidFill>
              </a:ln>
              <a:effectLst/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表格!$E$10:$P$10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D-487F-B029-500ABA6B95E2}"/>
            </c:ext>
          </c:extLst>
        </c:ser>
        <c:ser>
          <c:idx val="1"/>
          <c:order val="1"/>
          <c:tx>
            <c:strRef>
              <c:f>表格!$D$11</c:f>
              <c:strCache>
                <c:ptCount val="1"/>
                <c:pt idx="0">
                  <c:v>离职人数</c:v>
                </c:pt>
              </c:strCache>
            </c:strRef>
          </c:tx>
          <c:spPr>
            <a:ln w="28575" cap="rnd">
              <a:solidFill>
                <a:srgbClr val="A0DA52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" lastClr="FFFFFF">
                  <a:lumMod val="95000"/>
                </a:sysClr>
              </a:solidFill>
              <a:ln w="9525">
                <a:solidFill>
                  <a:srgbClr val="A0DA52"/>
                </a:solidFill>
              </a:ln>
              <a:effectLst/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表格!$E$11:$P$11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D-487F-B029-500ABA6B9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836095"/>
        <c:axId val="1045832767"/>
      </c:lineChart>
      <c:catAx>
        <c:axId val="10458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ysClr val="windowText" lastClr="000000"/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1045832767"/>
        <c:crosses val="autoZero"/>
        <c:auto val="1"/>
        <c:lblAlgn val="ctr"/>
        <c:lblOffset val="100"/>
        <c:noMultiLvlLbl val="0"/>
      </c:catAx>
      <c:valAx>
        <c:axId val="10458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50000"/>
                  <a:alpha val="1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1045836095"/>
        <c:crosses val="autoZero"/>
        <c:crossBetween val="between"/>
      </c:valAx>
      <c:spPr>
        <a:noFill/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59507577441303072"/>
          <c:y val="5.0463075200080913E-2"/>
          <c:w val="0.4"/>
          <c:h val="8.8827282006415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  <a:cs typeface="思源黑体 CN Regular" panose="020B0500000000000000" pitchFamily="34" charset="-122"/>
          <a:sym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r>
              <a:rPr lang="zh-CN" altLang="en-US"/>
              <a:t>人数</a:t>
            </a:r>
            <a:r>
              <a:rPr lang="en-US" altLang="zh-CN"/>
              <a:t>&amp;</a:t>
            </a:r>
            <a:r>
              <a:rPr lang="zh-CN" altLang="en-US"/>
              <a:t>录用情况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600457200914398E-2"/>
          <c:y val="0.26355984133334698"/>
          <c:w val="0.90974362882059101"/>
          <c:h val="0.60547770293283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表格!$D$9</c:f>
              <c:strCache>
                <c:ptCount val="1"/>
                <c:pt idx="0">
                  <c:v>期初人数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0"/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表格!$E$9:$P$9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54</c:v>
                </c:pt>
                <c:pt idx="3">
                  <c:v>59</c:v>
                </c:pt>
                <c:pt idx="4">
                  <c:v>59</c:v>
                </c:pt>
                <c:pt idx="5">
                  <c:v>58</c:v>
                </c:pt>
                <c:pt idx="6">
                  <c:v>60</c:v>
                </c:pt>
                <c:pt idx="7">
                  <c:v>64</c:v>
                </c:pt>
                <c:pt idx="8">
                  <c:v>69</c:v>
                </c:pt>
                <c:pt idx="9">
                  <c:v>69</c:v>
                </c:pt>
                <c:pt idx="10">
                  <c:v>72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7-4157-BB95-97AB7401E655}"/>
            </c:ext>
          </c:extLst>
        </c:ser>
        <c:ser>
          <c:idx val="1"/>
          <c:order val="1"/>
          <c:tx>
            <c:strRef>
              <c:f>表格!$D$10</c:f>
              <c:strCache>
                <c:ptCount val="1"/>
                <c:pt idx="0">
                  <c:v>录用人数</c:v>
                </c:pt>
              </c:strCache>
            </c:strRef>
          </c:tx>
          <c:spPr>
            <a:solidFill>
              <a:srgbClr val="A0DA5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0"/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表格!$E$10:$P$10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7-4157-BB95-97AB7401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6944352"/>
        <c:axId val="46945184"/>
      </c:barChart>
      <c:lineChart>
        <c:grouping val="standard"/>
        <c:varyColors val="0"/>
        <c:ser>
          <c:idx val="2"/>
          <c:order val="2"/>
          <c:tx>
            <c:strRef>
              <c:f>表格!$D$12</c:f>
              <c:strCache>
                <c:ptCount val="1"/>
                <c:pt idx="0">
                  <c:v>期末人数</c:v>
                </c:pt>
              </c:strCache>
            </c:strRef>
          </c:tx>
          <c:spPr>
            <a:ln w="28575" cap="rnd">
              <a:solidFill>
                <a:srgbClr val="7FACD5">
                  <a:alpha val="90000"/>
                </a:srgbClr>
              </a:solidFill>
              <a:round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marker>
            <c:symbol val="circle"/>
            <c:size val="5"/>
            <c:spPr>
              <a:solidFill>
                <a:srgbClr val="DEEBF7"/>
              </a:solidFill>
              <a:ln w="9525">
                <a:solidFill>
                  <a:srgbClr val="5591C7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</c:marker>
          <c:cat>
            <c:strRef>
              <c:f>表格!$E$8:$P$8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表格!$E$12:$P$12</c:f>
              <c:numCache>
                <c:formatCode>General</c:formatCode>
                <c:ptCount val="12"/>
                <c:pt idx="0">
                  <c:v>55</c:v>
                </c:pt>
                <c:pt idx="1">
                  <c:v>54</c:v>
                </c:pt>
                <c:pt idx="2">
                  <c:v>59</c:v>
                </c:pt>
                <c:pt idx="3">
                  <c:v>59</c:v>
                </c:pt>
                <c:pt idx="4">
                  <c:v>58</c:v>
                </c:pt>
                <c:pt idx="5">
                  <c:v>60</c:v>
                </c:pt>
                <c:pt idx="6">
                  <c:v>64</c:v>
                </c:pt>
                <c:pt idx="7">
                  <c:v>69</c:v>
                </c:pt>
                <c:pt idx="8">
                  <c:v>69</c:v>
                </c:pt>
                <c:pt idx="9">
                  <c:v>72</c:v>
                </c:pt>
                <c:pt idx="10">
                  <c:v>73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7-4157-BB95-97AB7401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44352"/>
        <c:axId val="46945184"/>
      </c:lineChart>
      <c:catAx>
        <c:axId val="4694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46945184"/>
        <c:crosses val="autoZero"/>
        <c:auto val="1"/>
        <c:lblAlgn val="ctr"/>
        <c:lblOffset val="100"/>
        <c:noMultiLvlLbl val="0"/>
      </c:catAx>
      <c:valAx>
        <c:axId val="4694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4694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360646854626997"/>
          <c:y val="5.7729347530240803E-2"/>
          <c:w val="0.28639347157201561"/>
          <c:h val="7.5400357564000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308066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>
        <a:xfrm>
          <a:off x="9677400" y="275780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201705</xdr:colOff>
      <xdr:row>14</xdr:row>
      <xdr:rowOff>0</xdr:rowOff>
    </xdr:from>
    <xdr:to>
      <xdr:col>9</xdr:col>
      <xdr:colOff>806823</xdr:colOff>
      <xdr:row>26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56029</xdr:colOff>
      <xdr:row>14</xdr:row>
      <xdr:rowOff>0</xdr:rowOff>
    </xdr:from>
    <xdr:to>
      <xdr:col>17</xdr:col>
      <xdr:colOff>0</xdr:colOff>
      <xdr:row>26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201705</xdr:colOff>
      <xdr:row>27</xdr:row>
      <xdr:rowOff>0</xdr:rowOff>
    </xdr:from>
    <xdr:to>
      <xdr:col>9</xdr:col>
      <xdr:colOff>806823</xdr:colOff>
      <xdr:row>39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56029</xdr:colOff>
      <xdr:row>27</xdr:row>
      <xdr:rowOff>0</xdr:rowOff>
    </xdr:from>
    <xdr:to>
      <xdr:col>17</xdr:col>
      <xdr:colOff>0</xdr:colOff>
      <xdr:row>39</xdr:row>
      <xdr:rowOff>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70485</xdr:colOff>
      <xdr:row>3</xdr:row>
      <xdr:rowOff>29210</xdr:rowOff>
    </xdr:from>
    <xdr:to>
      <xdr:col>3</xdr:col>
      <xdr:colOff>679450</xdr:colOff>
      <xdr:row>4</xdr:row>
      <xdr:rowOff>198755</xdr:rowOff>
    </xdr:to>
    <xdr:pic>
      <xdr:nvPicPr>
        <xdr:cNvPr id="10" name="图片 9" descr="32313535393238333b32313535393234303b4852c8cbc1a6d7cad4b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22910" y="289560"/>
          <a:ext cx="608965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1"/>
  <sheetViews>
    <sheetView showGridLines="0" tabSelected="1" zoomScaleNormal="100" workbookViewId="0">
      <selection activeCell="U17" sqref="U17"/>
    </sheetView>
  </sheetViews>
  <sheetFormatPr defaultColWidth="9" defaultRowHeight="13.5"/>
  <cols>
    <col min="1" max="1" width="1.625" style="7" customWidth="1"/>
    <col min="2" max="2" width="0.375" style="7" customWidth="1"/>
    <col min="3" max="3" width="2.625" style="7" customWidth="1"/>
    <col min="4" max="17" width="11.125" style="7" customWidth="1"/>
    <col min="18" max="18" width="2.625" style="7" customWidth="1"/>
    <col min="19" max="19" width="0.375" style="7" customWidth="1"/>
    <col min="20" max="16384" width="9" style="7"/>
  </cols>
  <sheetData>
    <row r="1" spans="2:19" ht="8.1" customHeight="1"/>
    <row r="2" spans="2:19" ht="2.4500000000000002" customHeight="1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"/>
    </row>
    <row r="3" spans="2:19" s="1" customFormat="1" ht="9.9499999999999993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S3" s="39"/>
    </row>
    <row r="4" spans="2:19" s="2" customFormat="1" ht="36.75" customHeight="1">
      <c r="B4" s="12"/>
      <c r="D4" s="13"/>
      <c r="E4" s="14" t="s">
        <v>0</v>
      </c>
      <c r="F4" s="13"/>
      <c r="G4" s="13"/>
      <c r="H4" s="13"/>
      <c r="I4" s="37"/>
      <c r="J4" s="46">
        <f>E9</f>
        <v>50</v>
      </c>
      <c r="K4" s="46"/>
      <c r="L4" s="46">
        <f>P12</f>
        <v>71</v>
      </c>
      <c r="M4" s="46"/>
      <c r="N4" s="47">
        <f>L4/J4-1</f>
        <v>0.41999999999999993</v>
      </c>
      <c r="O4" s="47"/>
      <c r="P4" s="47">
        <f>Q13</f>
        <v>5.9186189889025895E-2</v>
      </c>
      <c r="Q4" s="47"/>
      <c r="R4" s="13"/>
      <c r="S4" s="40"/>
    </row>
    <row r="5" spans="2:19" ht="20.100000000000001" customHeight="1">
      <c r="B5" s="15"/>
      <c r="C5" s="16"/>
      <c r="D5" s="3"/>
      <c r="E5" s="17" t="s">
        <v>1</v>
      </c>
      <c r="F5" s="3"/>
      <c r="G5" s="3"/>
      <c r="H5" s="3"/>
      <c r="I5" s="38"/>
      <c r="J5" s="48" t="s">
        <v>2</v>
      </c>
      <c r="K5" s="48"/>
      <c r="L5" s="49" t="s">
        <v>3</v>
      </c>
      <c r="M5" s="49"/>
      <c r="N5" s="50" t="s">
        <v>4</v>
      </c>
      <c r="O5" s="50"/>
      <c r="P5" s="49" t="s">
        <v>5</v>
      </c>
      <c r="Q5" s="49"/>
      <c r="S5" s="41"/>
    </row>
    <row r="6" spans="2:19" s="3" customFormat="1" ht="5.0999999999999996" customHeight="1">
      <c r="B6" s="18"/>
      <c r="C6" s="19"/>
      <c r="D6" s="20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42"/>
    </row>
    <row r="7" spans="2:19" ht="9.9499999999999993" customHeight="1">
      <c r="B7" s="15"/>
      <c r="C7" s="16"/>
      <c r="S7" s="41"/>
    </row>
    <row r="8" spans="2:19" s="4" customFormat="1" ht="24.95" customHeight="1">
      <c r="B8" s="22"/>
      <c r="D8" s="23" t="s">
        <v>6</v>
      </c>
      <c r="E8" s="23" t="s">
        <v>7</v>
      </c>
      <c r="F8" s="23" t="s">
        <v>8</v>
      </c>
      <c r="G8" s="23" t="s">
        <v>9</v>
      </c>
      <c r="H8" s="23" t="s">
        <v>10</v>
      </c>
      <c r="I8" s="23" t="s">
        <v>11</v>
      </c>
      <c r="J8" s="23" t="s">
        <v>12</v>
      </c>
      <c r="K8" s="23" t="s">
        <v>13</v>
      </c>
      <c r="L8" s="23" t="s">
        <v>14</v>
      </c>
      <c r="M8" s="23" t="s">
        <v>15</v>
      </c>
      <c r="N8" s="23" t="s">
        <v>16</v>
      </c>
      <c r="O8" s="23" t="s">
        <v>17</v>
      </c>
      <c r="P8" s="23" t="s">
        <v>18</v>
      </c>
      <c r="Q8" s="23" t="s">
        <v>19</v>
      </c>
      <c r="S8" s="43"/>
    </row>
    <row r="9" spans="2:19" s="4" customFormat="1" ht="24.95" customHeight="1">
      <c r="B9" s="22"/>
      <c r="D9" s="24" t="s">
        <v>20</v>
      </c>
      <c r="E9" s="25">
        <v>50</v>
      </c>
      <c r="F9" s="25">
        <f>E12</f>
        <v>55</v>
      </c>
      <c r="G9" s="25">
        <f t="shared" ref="G9:P9" si="0">F12</f>
        <v>54</v>
      </c>
      <c r="H9" s="25">
        <f t="shared" si="0"/>
        <v>59</v>
      </c>
      <c r="I9" s="25">
        <f t="shared" si="0"/>
        <v>59</v>
      </c>
      <c r="J9" s="25">
        <f t="shared" si="0"/>
        <v>58</v>
      </c>
      <c r="K9" s="25">
        <f t="shared" si="0"/>
        <v>60</v>
      </c>
      <c r="L9" s="25">
        <f t="shared" si="0"/>
        <v>64</v>
      </c>
      <c r="M9" s="25">
        <f t="shared" si="0"/>
        <v>69</v>
      </c>
      <c r="N9" s="25">
        <f t="shared" si="0"/>
        <v>69</v>
      </c>
      <c r="O9" s="25">
        <f t="shared" si="0"/>
        <v>72</v>
      </c>
      <c r="P9" s="25">
        <f t="shared" si="0"/>
        <v>73</v>
      </c>
      <c r="Q9" s="25" t="s">
        <v>21</v>
      </c>
      <c r="S9" s="43"/>
    </row>
    <row r="10" spans="2:19" s="4" customFormat="1" ht="24.95" customHeight="1">
      <c r="B10" s="22"/>
      <c r="D10" s="26" t="s">
        <v>22</v>
      </c>
      <c r="E10" s="27">
        <v>7</v>
      </c>
      <c r="F10" s="27">
        <v>2</v>
      </c>
      <c r="G10" s="27">
        <v>9</v>
      </c>
      <c r="H10" s="27">
        <v>5</v>
      </c>
      <c r="I10" s="27">
        <v>4</v>
      </c>
      <c r="J10" s="27">
        <v>5</v>
      </c>
      <c r="K10" s="27">
        <v>6</v>
      </c>
      <c r="L10" s="27">
        <v>10</v>
      </c>
      <c r="M10" s="27">
        <v>5</v>
      </c>
      <c r="N10" s="27">
        <v>8</v>
      </c>
      <c r="O10" s="27">
        <v>5</v>
      </c>
      <c r="P10" s="27">
        <v>3</v>
      </c>
      <c r="Q10" s="27">
        <f>SUM(E10:P10)</f>
        <v>69</v>
      </c>
      <c r="S10" s="43"/>
    </row>
    <row r="11" spans="2:19" s="4" customFormat="1" ht="24.95" customHeight="1">
      <c r="B11" s="22"/>
      <c r="D11" s="28" t="s">
        <v>23</v>
      </c>
      <c r="E11" s="29">
        <v>2</v>
      </c>
      <c r="F11" s="29">
        <v>3</v>
      </c>
      <c r="G11" s="29">
        <v>4</v>
      </c>
      <c r="H11" s="29">
        <v>5</v>
      </c>
      <c r="I11" s="29">
        <v>5</v>
      </c>
      <c r="J11" s="29">
        <v>3</v>
      </c>
      <c r="K11" s="29">
        <v>2</v>
      </c>
      <c r="L11" s="29">
        <v>5</v>
      </c>
      <c r="M11" s="29">
        <v>5</v>
      </c>
      <c r="N11" s="29">
        <v>5</v>
      </c>
      <c r="O11" s="29">
        <v>4</v>
      </c>
      <c r="P11" s="29">
        <v>5</v>
      </c>
      <c r="Q11" s="29">
        <f>SUM(E11:P11)</f>
        <v>48</v>
      </c>
      <c r="S11" s="43"/>
    </row>
    <row r="12" spans="2:19" s="4" customFormat="1" ht="24.95" customHeight="1">
      <c r="B12" s="22"/>
      <c r="D12" s="26" t="s">
        <v>24</v>
      </c>
      <c r="E12" s="27">
        <f>E9+E10-E11</f>
        <v>55</v>
      </c>
      <c r="F12" s="27">
        <f t="shared" ref="F12:P12" si="1">F9+F10-F11</f>
        <v>54</v>
      </c>
      <c r="G12" s="27">
        <f t="shared" si="1"/>
        <v>59</v>
      </c>
      <c r="H12" s="27">
        <f t="shared" si="1"/>
        <v>59</v>
      </c>
      <c r="I12" s="27">
        <f t="shared" si="1"/>
        <v>58</v>
      </c>
      <c r="J12" s="27">
        <f t="shared" si="1"/>
        <v>60</v>
      </c>
      <c r="K12" s="27">
        <f t="shared" si="1"/>
        <v>64</v>
      </c>
      <c r="L12" s="27">
        <f t="shared" si="1"/>
        <v>69</v>
      </c>
      <c r="M12" s="27">
        <f t="shared" si="1"/>
        <v>69</v>
      </c>
      <c r="N12" s="27">
        <f t="shared" si="1"/>
        <v>72</v>
      </c>
      <c r="O12" s="27">
        <f t="shared" si="1"/>
        <v>73</v>
      </c>
      <c r="P12" s="27">
        <f t="shared" si="1"/>
        <v>71</v>
      </c>
      <c r="Q12" s="27" t="s">
        <v>21</v>
      </c>
      <c r="S12" s="43"/>
    </row>
    <row r="13" spans="2:19" s="5" customFormat="1" ht="24.95" customHeight="1">
      <c r="B13" s="30"/>
      <c r="D13" s="31" t="s">
        <v>25</v>
      </c>
      <c r="E13" s="32">
        <f>E11/SUM(E9:E10)</f>
        <v>3.5087719298245612E-2</v>
      </c>
      <c r="F13" s="32">
        <f t="shared" ref="F13:P13" si="2">F11/SUM(F9:F10)</f>
        <v>5.2631578947368418E-2</v>
      </c>
      <c r="G13" s="32">
        <f t="shared" si="2"/>
        <v>6.3492063492063489E-2</v>
      </c>
      <c r="H13" s="32">
        <f t="shared" si="2"/>
        <v>7.8125E-2</v>
      </c>
      <c r="I13" s="32">
        <f t="shared" si="2"/>
        <v>7.9365079365079361E-2</v>
      </c>
      <c r="J13" s="32">
        <f t="shared" si="2"/>
        <v>4.7619047619047616E-2</v>
      </c>
      <c r="K13" s="32">
        <f t="shared" si="2"/>
        <v>3.0303030303030304E-2</v>
      </c>
      <c r="L13" s="32">
        <f t="shared" si="2"/>
        <v>6.7567567567567571E-2</v>
      </c>
      <c r="M13" s="32">
        <f t="shared" si="2"/>
        <v>6.7567567567567571E-2</v>
      </c>
      <c r="N13" s="32">
        <f t="shared" si="2"/>
        <v>6.4935064935064929E-2</v>
      </c>
      <c r="O13" s="32">
        <f t="shared" si="2"/>
        <v>5.1948051948051951E-2</v>
      </c>
      <c r="P13" s="32">
        <f t="shared" si="2"/>
        <v>6.5789473684210523E-2</v>
      </c>
      <c r="Q13" s="44">
        <f>Q11/SUM(E9:P9,E10:P10)</f>
        <v>5.9186189889025895E-2</v>
      </c>
      <c r="S13" s="43"/>
    </row>
    <row r="14" spans="2:19" s="6" customFormat="1" ht="7.5" customHeight="1">
      <c r="B14" s="33"/>
      <c r="D14" s="34"/>
      <c r="E14" s="35">
        <v>0.05</v>
      </c>
      <c r="F14" s="35">
        <v>0.05</v>
      </c>
      <c r="G14" s="35">
        <v>0.05</v>
      </c>
      <c r="H14" s="35">
        <v>0.05</v>
      </c>
      <c r="I14" s="35">
        <v>0.05</v>
      </c>
      <c r="J14" s="35">
        <v>0.05</v>
      </c>
      <c r="K14" s="35">
        <v>0.05</v>
      </c>
      <c r="L14" s="35">
        <v>0.05</v>
      </c>
      <c r="M14" s="35">
        <v>0.05</v>
      </c>
      <c r="N14" s="35">
        <v>0.05</v>
      </c>
      <c r="O14" s="35">
        <v>0.05</v>
      </c>
      <c r="P14" s="35">
        <v>0.05</v>
      </c>
      <c r="Q14" s="35"/>
      <c r="S14" s="45"/>
    </row>
    <row r="15" spans="2:19">
      <c r="B15" s="15"/>
      <c r="D15" s="8"/>
      <c r="E15" s="8"/>
      <c r="F15" s="8"/>
      <c r="G15" s="8"/>
      <c r="H15" s="8"/>
      <c r="S15" s="41"/>
    </row>
    <row r="16" spans="2:19">
      <c r="B16" s="15"/>
      <c r="S16" s="41"/>
    </row>
    <row r="17" spans="2:19">
      <c r="B17" s="15"/>
      <c r="S17" s="41"/>
    </row>
    <row r="18" spans="2:19">
      <c r="B18" s="15"/>
      <c r="S18" s="41"/>
    </row>
    <row r="19" spans="2:19">
      <c r="B19" s="15"/>
      <c r="S19" s="41"/>
    </row>
    <row r="20" spans="2:19">
      <c r="B20" s="15"/>
      <c r="S20" s="41"/>
    </row>
    <row r="21" spans="2:19">
      <c r="B21" s="15"/>
      <c r="S21" s="41"/>
    </row>
    <row r="22" spans="2:19">
      <c r="B22" s="15"/>
      <c r="S22" s="41"/>
    </row>
    <row r="23" spans="2:19">
      <c r="B23" s="15"/>
      <c r="S23" s="41"/>
    </row>
    <row r="24" spans="2:19">
      <c r="B24" s="15"/>
      <c r="S24" s="41"/>
    </row>
    <row r="25" spans="2:19">
      <c r="B25" s="15"/>
      <c r="S25" s="41"/>
    </row>
    <row r="26" spans="2:19">
      <c r="B26" s="15"/>
      <c r="S26" s="41"/>
    </row>
    <row r="27" spans="2:19" ht="8.1" customHeight="1">
      <c r="B27" s="15"/>
      <c r="S27" s="41"/>
    </row>
    <row r="28" spans="2:19">
      <c r="B28" s="15"/>
      <c r="S28" s="41"/>
    </row>
    <row r="29" spans="2:19">
      <c r="B29" s="15"/>
      <c r="S29" s="41"/>
    </row>
    <row r="30" spans="2:19">
      <c r="B30" s="15"/>
      <c r="S30" s="41"/>
    </row>
    <row r="31" spans="2:19">
      <c r="B31" s="15"/>
      <c r="S31" s="41"/>
    </row>
    <row r="32" spans="2:19">
      <c r="B32" s="15"/>
      <c r="S32" s="41"/>
    </row>
    <row r="33" spans="2:19">
      <c r="B33" s="15"/>
      <c r="S33" s="41"/>
    </row>
    <row r="34" spans="2:19">
      <c r="B34" s="15"/>
      <c r="S34" s="41"/>
    </row>
    <row r="35" spans="2:19">
      <c r="B35" s="15"/>
      <c r="S35" s="41"/>
    </row>
    <row r="36" spans="2:19">
      <c r="B36" s="15"/>
      <c r="S36" s="41"/>
    </row>
    <row r="37" spans="2:19">
      <c r="B37" s="15"/>
      <c r="S37" s="41"/>
    </row>
    <row r="38" spans="2:19">
      <c r="B38" s="15"/>
      <c r="S38" s="41"/>
    </row>
    <row r="39" spans="2:19">
      <c r="B39" s="15"/>
      <c r="S39" s="41"/>
    </row>
    <row r="40" spans="2:19" ht="15" customHeight="1">
      <c r="B40" s="15"/>
      <c r="S40" s="41"/>
    </row>
    <row r="41" spans="2:19" ht="2.4500000000000002" customHeight="1">
      <c r="B41" s="8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</sheetData>
  <mergeCells count="8">
    <mergeCell ref="J4:K4"/>
    <mergeCell ref="L4:M4"/>
    <mergeCell ref="N4:O4"/>
    <mergeCell ref="P4:Q4"/>
    <mergeCell ref="J5:K5"/>
    <mergeCell ref="L5:M5"/>
    <mergeCell ref="N5:O5"/>
    <mergeCell ref="P5:Q5"/>
  </mergeCells>
  <phoneticPr fontId="23" type="noConversion"/>
  <conditionalFormatting sqref="E13:Q13">
    <cfRule type="cellIs" dxfId="2" priority="4" operator="greaterThan">
      <formula>5</formula>
    </cfRule>
  </conditionalFormatting>
  <conditionalFormatting sqref="N4">
    <cfRule type="cellIs" dxfId="1" priority="2" operator="lessThan">
      <formula>0</formula>
    </cfRule>
  </conditionalFormatting>
  <conditionalFormatting sqref="P4">
    <cfRule type="cellIs" dxfId="0" priority="1" operator="greaterThan">
      <formula>0.05</formula>
    </cfRule>
  </conditionalFormatting>
  <printOptions horizontalCentered="1"/>
  <pageMargins left="0.25" right="0.25" top="0.75" bottom="0.75" header="0.3" footer="0.3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疾风</dc:creator>
  <dc:description>疾风 https://www.docer.com/designer/detail/397517162</dc:description>
  <cp:lastModifiedBy>VNN.R9</cp:lastModifiedBy>
  <cp:lastPrinted>2022-09-14T08:52:00Z</cp:lastPrinted>
  <dcterms:created xsi:type="dcterms:W3CDTF">2021-10-15T14:47:00Z</dcterms:created>
  <dcterms:modified xsi:type="dcterms:W3CDTF">2022-10-11T05:54:22Z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093A465779734620A45446E9559F063D</vt:lpwstr>
  </property>
  <property fmtid="{D5CDD505-2E9C-101B-9397-08002B2CF9AE}" pid="4" name="KSOTemplateUUID">
    <vt:lpwstr>v1.0_mb_DZXwXnABEqFJ57pCRR+TSg==</vt:lpwstr>
  </property>
</Properties>
</file>