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9B15951-2B2E-4E35-B4A6-95EE673D7D53}" xr6:coauthVersionLast="45" xr6:coauthVersionMax="47" xr10:uidLastSave="{00000000-0000-0000-0000-000000000000}"/>
  <bookViews>
    <workbookView xWindow="-120" yWindow="-120" windowWidth="20730" windowHeight="11160" tabRatio="905" xr2:uid="{00000000-000D-0000-FFFF-FFFF00000000}"/>
  </bookViews>
  <sheets>
    <sheet name="表格" sheetId="24" r:id="rId1"/>
    <sheet name="雷达图" sheetId="26" state="hidden" r:id="rId2"/>
  </sheets>
  <definedNames>
    <definedName name="month">#REF!</definedName>
    <definedName name="year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4" l="1"/>
  <c r="F19" i="24"/>
  <c r="L18" i="24"/>
  <c r="K3" i="26"/>
  <c r="K15" i="26"/>
  <c r="K16" i="26"/>
  <c r="L17" i="24"/>
  <c r="J3" i="26"/>
  <c r="J14" i="26"/>
  <c r="J15" i="26"/>
  <c r="L16" i="24"/>
  <c r="I3" i="26"/>
  <c r="I13" i="26"/>
  <c r="I14" i="26"/>
  <c r="L15" i="24"/>
  <c r="H3" i="26"/>
  <c r="H12" i="26"/>
  <c r="H13" i="26"/>
  <c r="L14" i="24"/>
  <c r="G3" i="26"/>
  <c r="G11" i="26"/>
  <c r="G12" i="26"/>
  <c r="L13" i="24"/>
  <c r="F3" i="26"/>
  <c r="F10" i="26"/>
  <c r="F11" i="26"/>
  <c r="L12" i="24"/>
  <c r="E3" i="26"/>
  <c r="E9" i="26"/>
  <c r="E10" i="26"/>
  <c r="L11" i="24"/>
  <c r="D3" i="26"/>
  <c r="D8" i="26"/>
  <c r="D9" i="26"/>
  <c r="L10" i="24"/>
  <c r="C3" i="26"/>
  <c r="C7" i="26"/>
  <c r="C8" i="26"/>
  <c r="L9" i="24"/>
  <c r="B3" i="26"/>
  <c r="B6" i="26"/>
  <c r="B7" i="26"/>
  <c r="J18" i="24"/>
  <c r="K2" i="26"/>
  <c r="K5" i="26"/>
  <c r="J17" i="24"/>
  <c r="J2" i="26"/>
  <c r="J5" i="26"/>
  <c r="J16" i="24"/>
  <c r="I2" i="26"/>
  <c r="I5" i="26"/>
  <c r="J15" i="24"/>
  <c r="H2" i="26"/>
  <c r="H5" i="26"/>
  <c r="J14" i="24"/>
  <c r="G2" i="26"/>
  <c r="G5" i="26"/>
  <c r="J13" i="24"/>
  <c r="F2" i="26"/>
  <c r="F5" i="26"/>
  <c r="J12" i="24"/>
  <c r="E2" i="26"/>
  <c r="E5" i="26"/>
  <c r="J11" i="24"/>
  <c r="D2" i="26"/>
  <c r="D5" i="26"/>
  <c r="J10" i="24"/>
  <c r="C2" i="26"/>
  <c r="C5" i="26"/>
  <c r="J9" i="24"/>
  <c r="B2" i="26"/>
  <c r="B5" i="26"/>
  <c r="K4" i="26"/>
  <c r="J4" i="26"/>
  <c r="I4" i="26"/>
  <c r="H4" i="26"/>
  <c r="G4" i="26"/>
  <c r="F4" i="26"/>
  <c r="E4" i="26"/>
  <c r="D4" i="26"/>
  <c r="C4" i="26"/>
  <c r="B4" i="26"/>
  <c r="L19" i="24"/>
  <c r="K9" i="24"/>
  <c r="K10" i="24"/>
  <c r="K11" i="24"/>
  <c r="K12" i="24"/>
  <c r="K13" i="24"/>
  <c r="K14" i="24"/>
  <c r="K15" i="24"/>
  <c r="K16" i="24"/>
  <c r="K17" i="24"/>
  <c r="K18" i="24"/>
  <c r="K19" i="24"/>
  <c r="G19" i="24"/>
  <c r="H19" i="24"/>
  <c r="N18" i="24"/>
  <c r="M18" i="24"/>
  <c r="G18" i="24"/>
  <c r="H18" i="24"/>
  <c r="N17" i="24"/>
  <c r="M17" i="24"/>
  <c r="G17" i="24"/>
  <c r="H17" i="24"/>
  <c r="N16" i="24"/>
  <c r="M16" i="24"/>
  <c r="G16" i="24"/>
  <c r="H16" i="24"/>
  <c r="N15" i="24"/>
  <c r="M15" i="24"/>
  <c r="G15" i="24"/>
  <c r="H15" i="24"/>
  <c r="N14" i="24"/>
  <c r="M14" i="24"/>
  <c r="G14" i="24"/>
  <c r="H14" i="24"/>
  <c r="N13" i="24"/>
  <c r="M13" i="24"/>
  <c r="G13" i="24"/>
  <c r="H13" i="24"/>
  <c r="N12" i="24"/>
  <c r="M12" i="24"/>
  <c r="G12" i="24"/>
  <c r="H12" i="24"/>
  <c r="N11" i="24"/>
  <c r="M11" i="24"/>
  <c r="G11" i="24"/>
  <c r="H11" i="24"/>
  <c r="N10" i="24"/>
  <c r="M10" i="24"/>
  <c r="G10" i="24"/>
  <c r="H10" i="24"/>
  <c r="N9" i="24"/>
  <c r="M9" i="24"/>
  <c r="G9" i="24"/>
  <c r="H9" i="24"/>
  <c r="Q5" i="24"/>
  <c r="N5" i="24"/>
  <c r="L5" i="24"/>
  <c r="J5" i="24"/>
  <c r="Q4" i="24"/>
  <c r="N4" i="24"/>
  <c r="L4" i="24"/>
  <c r="J4" i="24"/>
</calcChain>
</file>

<file path=xl/sharedStrings.xml><?xml version="1.0" encoding="utf-8"?>
<sst xmlns="http://schemas.openxmlformats.org/spreadsheetml/2006/main" count="22" uniqueCount="22">
  <si>
    <t>人事变动情况数据分析表</t>
  </si>
  <si>
    <t>Analysis table of personnel change data</t>
  </si>
  <si>
    <t>区域/店铺</t>
  </si>
  <si>
    <t>上期员工数量</t>
  </si>
  <si>
    <t>本期员工数量</t>
  </si>
  <si>
    <t>变动率</t>
  </si>
  <si>
    <t>区域1</t>
  </si>
  <si>
    <t>区域2</t>
  </si>
  <si>
    <t>区域3</t>
  </si>
  <si>
    <t>区域4</t>
  </si>
  <si>
    <t>区域5</t>
  </si>
  <si>
    <t>区域6</t>
  </si>
  <si>
    <t>区域7</t>
  </si>
  <si>
    <t>区域8</t>
  </si>
  <si>
    <t>区域9</t>
  </si>
  <si>
    <t>区域10</t>
  </si>
  <si>
    <t>合计</t>
  </si>
  <si>
    <t>自动统计，无需修改。</t>
  </si>
  <si>
    <t>区域/店铺</t>
    <phoneticPr fontId="15" type="noConversion"/>
  </si>
  <si>
    <t>上期员工数量</t>
    <phoneticPr fontId="15" type="noConversion"/>
  </si>
  <si>
    <t>本期员工数量</t>
    <phoneticPr fontId="15" type="noConversion"/>
  </si>
  <si>
    <t>变动人数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</si>
</sst>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_);[Red]\(#,##0\)"/>
    <numFmt numFmtId="177" formatCode="#,##0_ "/>
  </numFmts>
  <fonts count="25">
    <font>
      <sz val="11"/>
      <color theme="1"/>
      <name val="等线"/>
      <charset val="134"/>
      <scheme val="minor"/>
    </font>
    <font>
      <sz val="11"/>
      <color theme="1"/>
      <name val="思源黑体 CN Regular"/>
      <family val="2"/>
      <charset val="134"/>
    </font>
    <font>
      <sz val="11"/>
      <color theme="0" tint="-0.499984740745262"/>
      <name val="思源黑体 CN Regular"/>
      <family val="2"/>
      <charset val="134"/>
    </font>
    <font>
      <sz val="11"/>
      <color theme="1"/>
      <name val="思源黑体 CN Regular"/>
      <family val="2"/>
      <charset val="134"/>
    </font>
    <font>
      <sz val="32"/>
      <color theme="1" tint="0.249977111117893"/>
      <name val="思源黑体 CN Regular"/>
      <family val="2"/>
      <charset val="134"/>
    </font>
    <font>
      <sz val="22"/>
      <color theme="1" tint="0.249977111117893"/>
      <name val="思源黑体 CN Regular"/>
      <family val="2"/>
      <charset val="134"/>
    </font>
    <font>
      <sz val="11"/>
      <color theme="1" tint="0.249977111117893"/>
      <name val="思源黑体 CN Regular"/>
      <family val="2"/>
      <charset val="134"/>
    </font>
    <font>
      <sz val="12"/>
      <color theme="1" tint="0.249977111117893"/>
      <name val="思源黑体 CN Regular"/>
      <family val="2"/>
      <charset val="134"/>
    </font>
    <font>
      <sz val="22"/>
      <color theme="1" tint="0.249977111117893"/>
      <name val="思源黑体 CN Bold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u/>
      <sz val="9"/>
      <color theme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思源黑体 CN Regular"/>
      <family val="2"/>
      <charset val="134"/>
    </font>
    <font>
      <sz val="15"/>
      <color theme="0" tint="-4.9989318521683403E-2"/>
      <name val="思源黑体 CN Medium"/>
      <family val="2"/>
      <charset val="134"/>
    </font>
    <font>
      <sz val="15"/>
      <color theme="1"/>
      <name val="思源黑体 CN Bold"/>
      <family val="2"/>
      <charset val="134"/>
    </font>
    <font>
      <sz val="12"/>
      <color theme="1" tint="0.14999847407452621"/>
      <name val="思源黑体 CN Medium"/>
      <family val="2"/>
      <charset val="134"/>
    </font>
    <font>
      <sz val="12"/>
      <color theme="1" tint="0.14999847407452621"/>
      <name val="思源黑体 CN Regular"/>
      <family val="2"/>
      <charset val="134"/>
    </font>
    <font>
      <sz val="13"/>
      <color theme="0" tint="-0.34998626667073579"/>
      <name val="思源黑体 CN Bold"/>
      <family val="2"/>
      <charset val="134"/>
    </font>
    <font>
      <sz val="15"/>
      <color theme="1"/>
      <name val="思源黑体 CN Medium"/>
      <family val="2"/>
      <charset val="134"/>
    </font>
    <font>
      <sz val="15"/>
      <color theme="1"/>
      <name val="思源黑体 CN Medium"/>
      <family val="2"/>
      <charset val="128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2" tint="-9.8025452436902985E-2"/>
        </stop>
      </gradientFill>
    </fill>
    <fill>
      <gradientFill>
        <stop position="0">
          <color theme="0"/>
        </stop>
        <stop position="1">
          <color theme="2" tint="-9.8025452436902985E-2"/>
        </stop>
      </gradientFill>
    </fill>
    <fill>
      <patternFill patternType="solid">
        <fgColor rgb="FF388AE9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270">
        <stop position="0">
          <color theme="0"/>
        </stop>
        <stop position="1">
          <color theme="2" tint="-9.8025452436902985E-2"/>
        </stop>
      </gradientFill>
    </fill>
    <fill>
      <gradientFill degree="180">
        <stop position="0">
          <color theme="0"/>
        </stop>
        <stop position="1">
          <color theme="2" tint="-9.8025452436902985E-2"/>
        </stop>
      </gradientFill>
    </fill>
  </fills>
  <borders count="6">
    <border>
      <left/>
      <right/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49998474074526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0">
    <xf numFmtId="0" fontId="0" fillId="0" borderId="0"/>
    <xf numFmtId="9" fontId="1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13" fillId="0" borderId="0" applyNumberFormat="0" applyFill="0" applyBorder="0" applyAlignment="0" applyProtection="0">
      <alignment vertical="center"/>
    </xf>
  </cellStyleXfs>
  <cellXfs count="59">
    <xf numFmtId="0" fontId="0" fillId="0" borderId="0" xfId="0"/>
    <xf numFmtId="0" fontId="1" fillId="0" borderId="0" xfId="8" applyFont="1"/>
    <xf numFmtId="0" fontId="2" fillId="0" borderId="0" xfId="8" applyFont="1"/>
    <xf numFmtId="0" fontId="1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0" xfId="8" applyFont="1" applyAlignment="1">
      <alignment horizontal="center" vertical="center"/>
    </xf>
    <xf numFmtId="177" fontId="2" fillId="0" borderId="0" xfId="8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6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5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8" fillId="4" borderId="0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9" fontId="19" fillId="0" borderId="5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9" fontId="24" fillId="0" borderId="2" xfId="0" applyNumberFormat="1" applyFont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9" fontId="24" fillId="5" borderId="3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9" fontId="24" fillId="0" borderId="3" xfId="0" applyNumberFormat="1" applyFont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9" fontId="24" fillId="5" borderId="4" xfId="0" applyNumberFormat="1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</cellXfs>
  <cellStyles count="10">
    <cellStyle name="百分比" xfId="1" builtinId="5"/>
    <cellStyle name="百分比 2" xfId="2" xr:uid="{00000000-0005-0000-0000-00000D000000}"/>
    <cellStyle name="常规" xfId="0" builtinId="0"/>
    <cellStyle name="常规 2" xfId="4" xr:uid="{00000000-0005-0000-0000-000033000000}"/>
    <cellStyle name="常规 2 2" xfId="3" xr:uid="{00000000-0005-0000-0000-00002D000000}"/>
    <cellStyle name="常规 3" xfId="5" xr:uid="{00000000-0005-0000-0000-000034000000}"/>
    <cellStyle name="常规 4" xfId="7" xr:uid="{00000000-0005-0000-0000-000036000000}"/>
    <cellStyle name="常规 5" xfId="8" xr:uid="{00000000-0005-0000-0000-000037000000}"/>
    <cellStyle name="超链接 2" xfId="9" xr:uid="{00000000-0005-0000-0000-000038000000}"/>
    <cellStyle name="千位分隔 2" xfId="6" xr:uid="{00000000-0005-0000-0000-000035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ED8686"/>
      <color rgb="FFA0DA52"/>
      <color rgb="FFA5C9F5"/>
      <color rgb="FFDCEEC5"/>
      <color rgb="FFC4DCF8"/>
      <color rgb="FFC2E593"/>
      <color rgb="FFDDEBFB"/>
      <color rgb="FF86B7F2"/>
      <color rgb="FF67A5EF"/>
      <color rgb="FF388A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r>
              <a:rPr lang="zh-CN" altLang="en-US" sz="1600" b="0"/>
              <a:t>本期员工数量排行</a:t>
            </a:r>
            <a:endParaRPr lang="zh-CN" sz="1600" b="0"/>
          </a:p>
        </c:rich>
      </c:tx>
      <c:layout>
        <c:manualLayout>
          <c:xMode val="edge"/>
          <c:yMode val="edge"/>
          <c:x val="0.34782901052553267"/>
          <c:y val="1.5154050770246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57766683419892"/>
          <c:y val="0.14060578178969299"/>
          <c:w val="0.68475434187747797"/>
          <c:h val="0.84392337176988197"/>
        </c:manualLayout>
      </c:layout>
      <c:radarChart>
        <c:radarStyle val="filled"/>
        <c:varyColors val="0"/>
        <c:ser>
          <c:idx val="0"/>
          <c:order val="0"/>
          <c:tx>
            <c:strRef>
              <c:f>雷达图!$B$5</c:f>
              <c:strCache>
                <c:ptCount val="1"/>
                <c:pt idx="0">
                  <c:v>区域2</c:v>
                </c:pt>
              </c:strCache>
            </c:strRef>
          </c:tx>
          <c:spPr>
            <a:solidFill>
              <a:srgbClr val="A0DA52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Lbls>
            <c:dLbl>
              <c:idx val="0"/>
              <c:layout>
                <c:manualLayout>
                  <c:x val="5.2777777777777798E-2"/>
                  <c:y val="6.3706865292585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74-4B09-9D93-37445E584DE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74-4B09-9D93-37445E58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雷达图!$B$6:$B$16</c:f>
              <c:numCache>
                <c:formatCode>#,##0_ </c:formatCode>
                <c:ptCount val="11"/>
                <c:pt idx="0">
                  <c:v>47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74-4B09-9D93-37445E584DE4}"/>
            </c:ext>
          </c:extLst>
        </c:ser>
        <c:ser>
          <c:idx val="1"/>
          <c:order val="1"/>
          <c:tx>
            <c:strRef>
              <c:f>雷达图!$C$5</c:f>
              <c:strCache>
                <c:ptCount val="1"/>
                <c:pt idx="0">
                  <c:v>区域8</c:v>
                </c:pt>
              </c:strCache>
            </c:strRef>
          </c:tx>
          <c:spPr>
            <a:solidFill>
              <a:srgbClr val="C2E593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Lbls>
            <c:dLbl>
              <c:idx val="1"/>
              <c:layout>
                <c:manualLayout>
                  <c:x val="1.38888888888888E-2"/>
                  <c:y val="7.735833642671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74-4B09-9D93-37445E584D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74-4B09-9D93-37445E58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雷达图!$C$6:$C$16</c:f>
              <c:numCache>
                <c:formatCode>#,##0_ </c:formatCode>
                <c:ptCount val="11"/>
                <c:pt idx="1">
                  <c:v>45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74-4B09-9D93-37445E584DE4}"/>
            </c:ext>
          </c:extLst>
        </c:ser>
        <c:ser>
          <c:idx val="2"/>
          <c:order val="2"/>
          <c:tx>
            <c:strRef>
              <c:f>雷达图!$D$5</c:f>
              <c:strCache>
                <c:ptCount val="1"/>
                <c:pt idx="0">
                  <c:v>区域3</c:v>
                </c:pt>
              </c:strCache>
            </c:strRef>
          </c:tx>
          <c:spPr>
            <a:solidFill>
              <a:srgbClr val="DCEEC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Lbls>
            <c:dLbl>
              <c:idx val="2"/>
              <c:layout>
                <c:manualLayout>
                  <c:x val="-5.5555555555556599E-3"/>
                  <c:y val="9.1009807560836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74-4B09-9D93-37445E584DE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74-4B09-9D93-37445E58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雷达图!$D$6:$D$16</c:f>
              <c:numCache>
                <c:formatCode>#,##0_ </c:formatCode>
                <c:ptCount val="11"/>
                <c:pt idx="2">
                  <c:v>44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74-4B09-9D93-37445E584DE4}"/>
            </c:ext>
          </c:extLst>
        </c:ser>
        <c:ser>
          <c:idx val="3"/>
          <c:order val="3"/>
          <c:tx>
            <c:strRef>
              <c:f>雷达图!$E$5</c:f>
              <c:strCache>
                <c:ptCount val="1"/>
                <c:pt idx="0">
                  <c:v>区域9</c:v>
                </c:pt>
              </c:strCache>
            </c:strRef>
          </c:tx>
          <c:spPr>
            <a:solidFill>
              <a:srgbClr val="388AE9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Lbls>
            <c:dLbl>
              <c:idx val="3"/>
              <c:layout>
                <c:manualLayout>
                  <c:x val="-2.5000000000000099E-2"/>
                  <c:y val="5.915637491454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74-4B09-9D93-37445E584DE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74-4B09-9D93-37445E58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雷达图!$E$6:$E$16</c:f>
              <c:numCache>
                <c:formatCode>#,##0_ </c:formatCode>
                <c:ptCount val="11"/>
                <c:pt idx="3">
                  <c:v>41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174-4B09-9D93-37445E584DE4}"/>
            </c:ext>
          </c:extLst>
        </c:ser>
        <c:ser>
          <c:idx val="4"/>
          <c:order val="4"/>
          <c:tx>
            <c:strRef>
              <c:f>雷达图!$F$5</c:f>
              <c:strCache>
                <c:ptCount val="1"/>
                <c:pt idx="0">
                  <c:v>区域6</c:v>
                </c:pt>
              </c:strCache>
            </c:strRef>
          </c:tx>
          <c:spPr>
            <a:solidFill>
              <a:srgbClr val="5298EC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Lbls>
            <c:dLbl>
              <c:idx val="4"/>
              <c:layout>
                <c:manualLayout>
                  <c:x val="-3.8888888888888903E-2"/>
                  <c:y val="3.6403923024334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74-4B09-9D93-37445E584DE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74-4B09-9D93-37445E58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雷达图!$F$6:$F$16</c:f>
              <c:numCache>
                <c:formatCode>#,##0_ </c:formatCode>
                <c:ptCount val="11"/>
                <c:pt idx="4">
                  <c:v>37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174-4B09-9D93-37445E584DE4}"/>
            </c:ext>
          </c:extLst>
        </c:ser>
        <c:ser>
          <c:idx val="5"/>
          <c:order val="5"/>
          <c:tx>
            <c:strRef>
              <c:f>雷达图!$G$5</c:f>
              <c:strCache>
                <c:ptCount val="1"/>
                <c:pt idx="0">
                  <c:v>区域5</c:v>
                </c:pt>
              </c:strCache>
            </c:strRef>
          </c:tx>
          <c:spPr>
            <a:solidFill>
              <a:srgbClr val="67A5EF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Lbls>
            <c:dLbl>
              <c:idx val="5"/>
              <c:layout>
                <c:manualLayout>
                  <c:x val="-4.4444444444444398E-2"/>
                  <c:y val="-1.820196151216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74-4B09-9D93-37445E584DE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74-4B09-9D93-37445E58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雷达图!$G$6:$G$16</c:f>
              <c:numCache>
                <c:formatCode>#,##0_ </c:formatCode>
                <c:ptCount val="11"/>
                <c:pt idx="5">
                  <c:v>29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174-4B09-9D93-37445E584DE4}"/>
            </c:ext>
          </c:extLst>
        </c:ser>
        <c:ser>
          <c:idx val="6"/>
          <c:order val="6"/>
          <c:tx>
            <c:strRef>
              <c:f>雷达图!$H$5</c:f>
              <c:strCache>
                <c:ptCount val="1"/>
                <c:pt idx="0">
                  <c:v>区域1</c:v>
                </c:pt>
              </c:strCache>
            </c:strRef>
          </c:tx>
          <c:spPr>
            <a:solidFill>
              <a:srgbClr val="86B7F2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Lbls>
            <c:dLbl>
              <c:idx val="6"/>
              <c:layout>
                <c:manualLayout>
                  <c:x val="-4.1666666666666803E-2"/>
                  <c:y val="-3.6403923024334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74-4B09-9D93-37445E584DE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74-4B09-9D93-37445E58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雷达图!$H$6:$H$16</c:f>
              <c:numCache>
                <c:formatCode>#,##0_ </c:formatCode>
                <c:ptCount val="11"/>
                <c:pt idx="6">
                  <c:v>28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174-4B09-9D93-37445E584DE4}"/>
            </c:ext>
          </c:extLst>
        </c:ser>
        <c:ser>
          <c:idx val="7"/>
          <c:order val="7"/>
          <c:tx>
            <c:strRef>
              <c:f>雷达图!$I$5</c:f>
              <c:strCache>
                <c:ptCount val="1"/>
                <c:pt idx="0">
                  <c:v>区域10</c:v>
                </c:pt>
              </c:strCache>
            </c:strRef>
          </c:tx>
          <c:spPr>
            <a:solidFill>
              <a:srgbClr val="A5C9F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Lbls>
            <c:dLbl>
              <c:idx val="7"/>
              <c:layout>
                <c:manualLayout>
                  <c:x val="-2.2222222222222299E-2"/>
                  <c:y val="-6.8257355670627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74-4B09-9D93-37445E584DE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74-4B09-9D93-37445E58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雷达图!$I$6:$I$16</c:f>
              <c:numCache>
                <c:formatCode>#,##0_ </c:formatCode>
                <c:ptCount val="11"/>
                <c:pt idx="7">
                  <c:v>26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174-4B09-9D93-37445E584DE4}"/>
            </c:ext>
          </c:extLst>
        </c:ser>
        <c:ser>
          <c:idx val="8"/>
          <c:order val="8"/>
          <c:tx>
            <c:strRef>
              <c:f>雷达图!$J$5</c:f>
              <c:strCache>
                <c:ptCount val="1"/>
                <c:pt idx="0">
                  <c:v>区域4</c:v>
                </c:pt>
              </c:strCache>
            </c:strRef>
          </c:tx>
          <c:spPr>
            <a:solidFill>
              <a:srgbClr val="C4DCF8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Lbls>
            <c:dLbl>
              <c:idx val="8"/>
              <c:layout>
                <c:manualLayout>
                  <c:x val="1.1111111111111099E-2"/>
                  <c:y val="-5.4605884536502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74-4B09-9D93-37445E584DE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74-4B09-9D93-37445E58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雷达图!$J$6:$J$16</c:f>
              <c:numCache>
                <c:formatCode>#,##0_ </c:formatCode>
                <c:ptCount val="11"/>
                <c:pt idx="8">
                  <c:v>19</c:v>
                </c:pt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174-4B09-9D93-37445E584DE4}"/>
            </c:ext>
          </c:extLst>
        </c:ser>
        <c:ser>
          <c:idx val="9"/>
          <c:order val="9"/>
          <c:tx>
            <c:strRef>
              <c:f>雷达图!$K$5</c:f>
              <c:strCache>
                <c:ptCount val="1"/>
                <c:pt idx="0">
                  <c:v>区域7</c:v>
                </c:pt>
              </c:strCache>
            </c:strRef>
          </c:tx>
          <c:spPr>
            <a:solidFill>
              <a:srgbClr val="DDEBFB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Lbls>
            <c:dLbl>
              <c:idx val="9"/>
              <c:layout>
                <c:manualLayout>
                  <c:x val="2.5000000000000001E-2"/>
                  <c:y val="-3.6403923024334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74-4B09-9D93-37445E584DE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74-4B09-9D93-37445E58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雷达图!$K$6:$K$16</c:f>
              <c:numCache>
                <c:formatCode>#,##0_ </c:formatCode>
                <c:ptCount val="11"/>
                <c:pt idx="9">
                  <c:v>11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174-4B09-9D93-37445E584D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83289296"/>
        <c:axId val="2119436384"/>
      </c:radarChart>
      <c:catAx>
        <c:axId val="1983289296"/>
        <c:scaling>
          <c:orientation val="minMax"/>
        </c:scaling>
        <c:delete val="1"/>
        <c:axPos val="b"/>
        <c:majorTickMark val="none"/>
        <c:minorTickMark val="none"/>
        <c:tickLblPos val="nextTo"/>
        <c:crossAx val="2119436384"/>
        <c:crosses val="autoZero"/>
        <c:auto val="1"/>
        <c:lblAlgn val="ctr"/>
        <c:lblOffset val="100"/>
        <c:noMultiLvlLbl val="0"/>
      </c:catAx>
      <c:valAx>
        <c:axId val="211943638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crossAx val="198328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615614005696104"/>
          <c:y val="6.8515371804277997E-2"/>
          <c:w val="0.14682258334729401"/>
          <c:h val="0.893332665886409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>
          <a:latin typeface="思源黑体 CN Regular" panose="020B0500000000000000" pitchFamily="34" charset="-122"/>
          <a:ea typeface="思源黑体 CN Regular" panose="020B0500000000000000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r>
              <a:rPr lang="zh-CN" altLang="en-US" sz="1600" b="0"/>
              <a:t>员工数量变成情况</a:t>
            </a:r>
          </a:p>
        </c:rich>
      </c:tx>
      <c:layout>
        <c:manualLayout>
          <c:xMode val="edge"/>
          <c:yMode val="edge"/>
          <c:x val="0.34392253139275525"/>
          <c:y val="1.7435899900086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9999709610766701"/>
          <c:y val="0.24744080543125499"/>
          <c:w val="0.41560864466409803"/>
          <c:h val="0.65738114712829299"/>
        </c:manualLayout>
      </c:layout>
      <c:radarChart>
        <c:radarStyle val="marker"/>
        <c:varyColors val="0"/>
        <c:ser>
          <c:idx val="0"/>
          <c:order val="0"/>
          <c:tx>
            <c:strRef>
              <c:f>表格!$E$8</c:f>
              <c:strCache>
                <c:ptCount val="1"/>
                <c:pt idx="0">
                  <c:v>上期员工数量</c:v>
                </c:pt>
              </c:strCache>
            </c:strRef>
          </c:tx>
          <c:spPr>
            <a:ln w="28575" cap="rnd">
              <a:solidFill>
                <a:srgbClr val="388AE9"/>
              </a:solidFill>
              <a:round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388AE9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</c:marker>
          <c:cat>
            <c:strRef>
              <c:f>表格!$D$9:$D$18</c:f>
              <c:strCache>
                <c:ptCount val="10"/>
                <c:pt idx="0">
                  <c:v>区域1</c:v>
                </c:pt>
                <c:pt idx="1">
                  <c:v>区域2</c:v>
                </c:pt>
                <c:pt idx="2">
                  <c:v>区域3</c:v>
                </c:pt>
                <c:pt idx="3">
                  <c:v>区域4</c:v>
                </c:pt>
                <c:pt idx="4">
                  <c:v>区域5</c:v>
                </c:pt>
                <c:pt idx="5">
                  <c:v>区域6</c:v>
                </c:pt>
                <c:pt idx="6">
                  <c:v>区域7</c:v>
                </c:pt>
                <c:pt idx="7">
                  <c:v>区域8</c:v>
                </c:pt>
                <c:pt idx="8">
                  <c:v>区域9</c:v>
                </c:pt>
                <c:pt idx="9">
                  <c:v>区域10</c:v>
                </c:pt>
              </c:strCache>
            </c:strRef>
          </c:cat>
          <c:val>
            <c:numRef>
              <c:f>表格!$E$9:$E$18</c:f>
              <c:numCache>
                <c:formatCode>General</c:formatCode>
                <c:ptCount val="10"/>
                <c:pt idx="0">
                  <c:v>38</c:v>
                </c:pt>
                <c:pt idx="1">
                  <c:v>37</c:v>
                </c:pt>
                <c:pt idx="2">
                  <c:v>19</c:v>
                </c:pt>
                <c:pt idx="3">
                  <c:v>12</c:v>
                </c:pt>
                <c:pt idx="4">
                  <c:v>18</c:v>
                </c:pt>
                <c:pt idx="5">
                  <c:v>48</c:v>
                </c:pt>
                <c:pt idx="6">
                  <c:v>12</c:v>
                </c:pt>
                <c:pt idx="7">
                  <c:v>13</c:v>
                </c:pt>
                <c:pt idx="8">
                  <c:v>38</c:v>
                </c:pt>
                <c:pt idx="9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1-49CA-9904-7CBEC3CA2CD3}"/>
            </c:ext>
          </c:extLst>
        </c:ser>
        <c:ser>
          <c:idx val="1"/>
          <c:order val="1"/>
          <c:tx>
            <c:strRef>
              <c:f>表格!$F$8</c:f>
              <c:strCache>
                <c:ptCount val="1"/>
                <c:pt idx="0">
                  <c:v>本期员工数量</c:v>
                </c:pt>
              </c:strCache>
            </c:strRef>
          </c:tx>
          <c:spPr>
            <a:ln w="28575" cap="rnd">
              <a:solidFill>
                <a:srgbClr val="A0DA52"/>
              </a:solidFill>
              <a:round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A0DA52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</c:marker>
          <c:cat>
            <c:strRef>
              <c:f>表格!$D$9:$D$18</c:f>
              <c:strCache>
                <c:ptCount val="10"/>
                <c:pt idx="0">
                  <c:v>区域1</c:v>
                </c:pt>
                <c:pt idx="1">
                  <c:v>区域2</c:v>
                </c:pt>
                <c:pt idx="2">
                  <c:v>区域3</c:v>
                </c:pt>
                <c:pt idx="3">
                  <c:v>区域4</c:v>
                </c:pt>
                <c:pt idx="4">
                  <c:v>区域5</c:v>
                </c:pt>
                <c:pt idx="5">
                  <c:v>区域6</c:v>
                </c:pt>
                <c:pt idx="6">
                  <c:v>区域7</c:v>
                </c:pt>
                <c:pt idx="7">
                  <c:v>区域8</c:v>
                </c:pt>
                <c:pt idx="8">
                  <c:v>区域9</c:v>
                </c:pt>
                <c:pt idx="9">
                  <c:v>区域10</c:v>
                </c:pt>
              </c:strCache>
            </c:strRef>
          </c:cat>
          <c:val>
            <c:numRef>
              <c:f>表格!$F$9:$F$18</c:f>
              <c:numCache>
                <c:formatCode>General</c:formatCode>
                <c:ptCount val="10"/>
                <c:pt idx="0">
                  <c:v>28</c:v>
                </c:pt>
                <c:pt idx="1">
                  <c:v>47</c:v>
                </c:pt>
                <c:pt idx="2">
                  <c:v>44</c:v>
                </c:pt>
                <c:pt idx="3">
                  <c:v>19</c:v>
                </c:pt>
                <c:pt idx="4">
                  <c:v>29</c:v>
                </c:pt>
                <c:pt idx="5">
                  <c:v>37</c:v>
                </c:pt>
                <c:pt idx="6">
                  <c:v>11</c:v>
                </c:pt>
                <c:pt idx="7">
                  <c:v>45</c:v>
                </c:pt>
                <c:pt idx="8">
                  <c:v>41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1-49CA-9904-7CBEC3CA2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62496"/>
        <c:axId val="353266240"/>
      </c:radarChart>
      <c:catAx>
        <c:axId val="35326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endParaRPr lang="zh-CN"/>
          </a:p>
        </c:txPr>
        <c:crossAx val="353266240"/>
        <c:crosses val="autoZero"/>
        <c:auto val="1"/>
        <c:lblAlgn val="ctr"/>
        <c:lblOffset val="100"/>
        <c:noMultiLvlLbl val="0"/>
      </c:catAx>
      <c:valAx>
        <c:axId val="35326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  <a:alpha val="80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endParaRPr lang="zh-CN"/>
          </a:p>
        </c:txPr>
        <c:crossAx val="35326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5645115789097797"/>
          <c:y val="2.3837990150896691E-2"/>
          <c:w val="0.33188208616780052"/>
          <c:h val="0.138310731991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思源黑体 CN Regular" panose="020B0500000000000000" pitchFamily="34" charset="-122"/>
          <a:ea typeface="思源黑体 CN Regular" panose="020B0500000000000000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r>
              <a:rPr lang="zh-CN" altLang="en-US" sz="1600" b="0"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rPr>
              <a:t>整体变动情况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思源黑体 CN Regular" panose="020B0500000000000000" pitchFamily="34" charset="-122"/>
              <a:sym typeface="思源黑体 CN Regular" panose="020B0500000000000000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687315812489901E-2"/>
          <c:y val="0.25507921285565999"/>
          <c:w val="0.89820506155834701"/>
          <c:h val="0.61749509391876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表格!$G$8</c:f>
              <c:strCache>
                <c:ptCount val="1"/>
                <c:pt idx="0">
                  <c:v>变动人数</c:v>
                </c:pt>
              </c:strCache>
            </c:strRef>
          </c:tx>
          <c:spPr>
            <a:solidFill>
              <a:srgbClr val="5298EC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invertIfNegative val="1"/>
          <c:cat>
            <c:strRef>
              <c:f>表格!$D$9:$D$18</c:f>
              <c:strCache>
                <c:ptCount val="10"/>
                <c:pt idx="0">
                  <c:v>区域1</c:v>
                </c:pt>
                <c:pt idx="1">
                  <c:v>区域2</c:v>
                </c:pt>
                <c:pt idx="2">
                  <c:v>区域3</c:v>
                </c:pt>
                <c:pt idx="3">
                  <c:v>区域4</c:v>
                </c:pt>
                <c:pt idx="4">
                  <c:v>区域5</c:v>
                </c:pt>
                <c:pt idx="5">
                  <c:v>区域6</c:v>
                </c:pt>
                <c:pt idx="6">
                  <c:v>区域7</c:v>
                </c:pt>
                <c:pt idx="7">
                  <c:v>区域8</c:v>
                </c:pt>
                <c:pt idx="8">
                  <c:v>区域9</c:v>
                </c:pt>
                <c:pt idx="9">
                  <c:v>区域10</c:v>
                </c:pt>
              </c:strCache>
            </c:strRef>
          </c:cat>
          <c:val>
            <c:numRef>
              <c:f>表格!$G$9:$G$18</c:f>
              <c:numCache>
                <c:formatCode>General</c:formatCode>
                <c:ptCount val="10"/>
                <c:pt idx="0">
                  <c:v>-10</c:v>
                </c:pt>
                <c:pt idx="1">
                  <c:v>10</c:v>
                </c:pt>
                <c:pt idx="2">
                  <c:v>25</c:v>
                </c:pt>
                <c:pt idx="3">
                  <c:v>7</c:v>
                </c:pt>
                <c:pt idx="4">
                  <c:v>11</c:v>
                </c:pt>
                <c:pt idx="5">
                  <c:v>-11</c:v>
                </c:pt>
                <c:pt idx="6">
                  <c:v>-1</c:v>
                </c:pt>
                <c:pt idx="7">
                  <c:v>32</c:v>
                </c:pt>
                <c:pt idx="8">
                  <c:v>3</c:v>
                </c:pt>
                <c:pt idx="9">
                  <c:v>-8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ED8686"/>
                  </a:solidFill>
                  <a:ln>
                    <a:noFill/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851-44DD-B000-1A0E1AAF8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61224223"/>
        <c:axId val="2061225055"/>
      </c:barChart>
      <c:lineChart>
        <c:grouping val="standard"/>
        <c:varyColors val="0"/>
        <c:ser>
          <c:idx val="1"/>
          <c:order val="1"/>
          <c:tx>
            <c:strRef>
              <c:f>表格!$H$8</c:f>
              <c:strCache>
                <c:ptCount val="1"/>
                <c:pt idx="0">
                  <c:v>变动率</c:v>
                </c:pt>
              </c:strCache>
            </c:strRef>
          </c:tx>
          <c:spPr>
            <a:ln w="28575" cap="rnd">
              <a:solidFill>
                <a:srgbClr val="A0DA52"/>
              </a:solidFill>
              <a:round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6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A0DA52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表格!$D$9:$D$18</c:f>
              <c:strCache>
                <c:ptCount val="10"/>
                <c:pt idx="0">
                  <c:v>区域1</c:v>
                </c:pt>
                <c:pt idx="1">
                  <c:v>区域2</c:v>
                </c:pt>
                <c:pt idx="2">
                  <c:v>区域3</c:v>
                </c:pt>
                <c:pt idx="3">
                  <c:v>区域4</c:v>
                </c:pt>
                <c:pt idx="4">
                  <c:v>区域5</c:v>
                </c:pt>
                <c:pt idx="5">
                  <c:v>区域6</c:v>
                </c:pt>
                <c:pt idx="6">
                  <c:v>区域7</c:v>
                </c:pt>
                <c:pt idx="7">
                  <c:v>区域8</c:v>
                </c:pt>
                <c:pt idx="8">
                  <c:v>区域9</c:v>
                </c:pt>
                <c:pt idx="9">
                  <c:v>区域10</c:v>
                </c:pt>
              </c:strCache>
            </c:strRef>
          </c:cat>
          <c:val>
            <c:numRef>
              <c:f>表格!$H$9:$H$18</c:f>
              <c:numCache>
                <c:formatCode>0%</c:formatCode>
                <c:ptCount val="10"/>
                <c:pt idx="0">
                  <c:v>-0.30303030303030304</c:v>
                </c:pt>
                <c:pt idx="1">
                  <c:v>0.23809523809523808</c:v>
                </c:pt>
                <c:pt idx="2">
                  <c:v>0.79365079365079361</c:v>
                </c:pt>
                <c:pt idx="3">
                  <c:v>0.45161290322580644</c:v>
                </c:pt>
                <c:pt idx="4">
                  <c:v>0.46808510638297873</c:v>
                </c:pt>
                <c:pt idx="5">
                  <c:v>-0.25882352941176473</c:v>
                </c:pt>
                <c:pt idx="6">
                  <c:v>-8.6956521739130432E-2</c:v>
                </c:pt>
                <c:pt idx="7">
                  <c:v>1.103448275862069</c:v>
                </c:pt>
                <c:pt idx="8">
                  <c:v>7.5949367088607597E-2</c:v>
                </c:pt>
                <c:pt idx="9">
                  <c:v>-0.26666666666666666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1-44DD-B000-1A0E1AAF8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222559"/>
        <c:axId val="2061225471"/>
      </c:lineChart>
      <c:catAx>
        <c:axId val="2061224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  <c:crossAx val="2061225055"/>
        <c:crosses val="autoZero"/>
        <c:auto val="1"/>
        <c:lblAlgn val="ctr"/>
        <c:lblOffset val="100"/>
        <c:noMultiLvlLbl val="0"/>
      </c:catAx>
      <c:valAx>
        <c:axId val="206122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  <c:crossAx val="2061224223"/>
        <c:crosses val="autoZero"/>
        <c:crossBetween val="between"/>
      </c:valAx>
      <c:catAx>
        <c:axId val="20612225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1225471"/>
        <c:crosses val="autoZero"/>
        <c:auto val="1"/>
        <c:lblAlgn val="ctr"/>
        <c:lblOffset val="100"/>
        <c:noMultiLvlLbl val="0"/>
      </c:catAx>
      <c:valAx>
        <c:axId val="2061225471"/>
        <c:scaling>
          <c:orientation val="minMax"/>
        </c:scaling>
        <c:delete val="0"/>
        <c:axPos val="r"/>
        <c:numFmt formatCode="#,##0%_ ;[Red]\-#,##0\ 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  <c:crossAx val="2061222559"/>
        <c:crosses val="max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80590401975872761"/>
          <c:y val="3.6174343897040329E-2"/>
          <c:w val="0.19074133080783201"/>
          <c:h val="0.11669868396710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思源黑体 CN Regular" panose="020B0500000000000000" pitchFamily="34" charset="-122"/>
              <a:sym typeface="思源黑体 CN Regular" panose="020B0500000000000000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思源黑体 CN Regular" panose="020B0500000000000000" pitchFamily="34" charset="-122"/>
          <a:ea typeface="思源黑体 CN Regular" panose="020B0500000000000000" pitchFamily="34" charset="-122"/>
          <a:cs typeface="思源黑体 CN Regular" panose="020B0500000000000000" pitchFamily="34" charset="-122"/>
          <a:sym typeface="思源黑体 CN Regular" panose="020B0500000000000000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r>
              <a:rPr lang="zh-CN" altLang="en-US" sz="1600" b="0"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rPr>
              <a:t>员工数量环比情况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思源黑体 CN Regular" panose="020B0500000000000000" pitchFamily="34" charset="-122"/>
              <a:sym typeface="思源黑体 CN Regular" panose="020B0500000000000000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1583861268748003E-2"/>
          <c:y val="0.22572111100359762"/>
          <c:w val="0.92827856449317603"/>
          <c:h val="0.7203134614738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表格!$E$8</c:f>
              <c:strCache>
                <c:ptCount val="1"/>
                <c:pt idx="0">
                  <c:v>上期员工数量</c:v>
                </c:pt>
              </c:strCache>
            </c:strRef>
          </c:tx>
          <c:spPr>
            <a:solidFill>
              <a:srgbClr val="C4DCF8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invertIfNegative val="0"/>
          <c:cat>
            <c:strRef>
              <c:f>表格!$D$9:$D$18</c:f>
              <c:strCache>
                <c:ptCount val="10"/>
                <c:pt idx="0">
                  <c:v>区域1</c:v>
                </c:pt>
                <c:pt idx="1">
                  <c:v>区域2</c:v>
                </c:pt>
                <c:pt idx="2">
                  <c:v>区域3</c:v>
                </c:pt>
                <c:pt idx="3">
                  <c:v>区域4</c:v>
                </c:pt>
                <c:pt idx="4">
                  <c:v>区域5</c:v>
                </c:pt>
                <c:pt idx="5">
                  <c:v>区域6</c:v>
                </c:pt>
                <c:pt idx="6">
                  <c:v>区域7</c:v>
                </c:pt>
                <c:pt idx="7">
                  <c:v>区域8</c:v>
                </c:pt>
                <c:pt idx="8">
                  <c:v>区域9</c:v>
                </c:pt>
                <c:pt idx="9">
                  <c:v>区域10</c:v>
                </c:pt>
              </c:strCache>
            </c:strRef>
          </c:cat>
          <c:val>
            <c:numRef>
              <c:f>表格!$E$9:$E$18</c:f>
              <c:numCache>
                <c:formatCode>General</c:formatCode>
                <c:ptCount val="10"/>
                <c:pt idx="0">
                  <c:v>38</c:v>
                </c:pt>
                <c:pt idx="1">
                  <c:v>37</c:v>
                </c:pt>
                <c:pt idx="2">
                  <c:v>19</c:v>
                </c:pt>
                <c:pt idx="3">
                  <c:v>12</c:v>
                </c:pt>
                <c:pt idx="4">
                  <c:v>18</c:v>
                </c:pt>
                <c:pt idx="5">
                  <c:v>48</c:v>
                </c:pt>
                <c:pt idx="6">
                  <c:v>12</c:v>
                </c:pt>
                <c:pt idx="7">
                  <c:v>13</c:v>
                </c:pt>
                <c:pt idx="8">
                  <c:v>38</c:v>
                </c:pt>
                <c:pt idx="9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4-4075-AD4B-9A0A2EDBC699}"/>
            </c:ext>
          </c:extLst>
        </c:ser>
        <c:ser>
          <c:idx val="1"/>
          <c:order val="1"/>
          <c:tx>
            <c:strRef>
              <c:f>表格!$F$8</c:f>
              <c:strCache>
                <c:ptCount val="1"/>
                <c:pt idx="0">
                  <c:v>本期员工数量</c:v>
                </c:pt>
              </c:strCache>
            </c:strRef>
          </c:tx>
          <c:spPr>
            <a:solidFill>
              <a:srgbClr val="5298EC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invertIfNegative val="0"/>
          <c:cat>
            <c:strRef>
              <c:f>表格!$D$9:$D$18</c:f>
              <c:strCache>
                <c:ptCount val="10"/>
                <c:pt idx="0">
                  <c:v>区域1</c:v>
                </c:pt>
                <c:pt idx="1">
                  <c:v>区域2</c:v>
                </c:pt>
                <c:pt idx="2">
                  <c:v>区域3</c:v>
                </c:pt>
                <c:pt idx="3">
                  <c:v>区域4</c:v>
                </c:pt>
                <c:pt idx="4">
                  <c:v>区域5</c:v>
                </c:pt>
                <c:pt idx="5">
                  <c:v>区域6</c:v>
                </c:pt>
                <c:pt idx="6">
                  <c:v>区域7</c:v>
                </c:pt>
                <c:pt idx="7">
                  <c:v>区域8</c:v>
                </c:pt>
                <c:pt idx="8">
                  <c:v>区域9</c:v>
                </c:pt>
                <c:pt idx="9">
                  <c:v>区域10</c:v>
                </c:pt>
              </c:strCache>
            </c:strRef>
          </c:cat>
          <c:val>
            <c:numRef>
              <c:f>表格!$F$9:$F$18</c:f>
              <c:numCache>
                <c:formatCode>General</c:formatCode>
                <c:ptCount val="10"/>
                <c:pt idx="0">
                  <c:v>28</c:v>
                </c:pt>
                <c:pt idx="1">
                  <c:v>47</c:v>
                </c:pt>
                <c:pt idx="2">
                  <c:v>44</c:v>
                </c:pt>
                <c:pt idx="3">
                  <c:v>19</c:v>
                </c:pt>
                <c:pt idx="4">
                  <c:v>29</c:v>
                </c:pt>
                <c:pt idx="5">
                  <c:v>37</c:v>
                </c:pt>
                <c:pt idx="6">
                  <c:v>11</c:v>
                </c:pt>
                <c:pt idx="7">
                  <c:v>45</c:v>
                </c:pt>
                <c:pt idx="8">
                  <c:v>41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4-4075-AD4B-9A0A2EDBC699}"/>
            </c:ext>
          </c:extLst>
        </c:ser>
        <c:ser>
          <c:idx val="2"/>
          <c:order val="2"/>
          <c:tx>
            <c:strRef>
              <c:f>表格!$G$8</c:f>
              <c:strCache>
                <c:ptCount val="1"/>
                <c:pt idx="0">
                  <c:v>变动人数</c:v>
                </c:pt>
              </c:strCache>
            </c:strRef>
          </c:tx>
          <c:spPr>
            <a:solidFill>
              <a:srgbClr val="A0DA52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invertIfNegative val="1"/>
          <c:cat>
            <c:strRef>
              <c:f>表格!$D$9:$D$18</c:f>
              <c:strCache>
                <c:ptCount val="10"/>
                <c:pt idx="0">
                  <c:v>区域1</c:v>
                </c:pt>
                <c:pt idx="1">
                  <c:v>区域2</c:v>
                </c:pt>
                <c:pt idx="2">
                  <c:v>区域3</c:v>
                </c:pt>
                <c:pt idx="3">
                  <c:v>区域4</c:v>
                </c:pt>
                <c:pt idx="4">
                  <c:v>区域5</c:v>
                </c:pt>
                <c:pt idx="5">
                  <c:v>区域6</c:v>
                </c:pt>
                <c:pt idx="6">
                  <c:v>区域7</c:v>
                </c:pt>
                <c:pt idx="7">
                  <c:v>区域8</c:v>
                </c:pt>
                <c:pt idx="8">
                  <c:v>区域9</c:v>
                </c:pt>
                <c:pt idx="9">
                  <c:v>区域10</c:v>
                </c:pt>
              </c:strCache>
            </c:strRef>
          </c:cat>
          <c:val>
            <c:numRef>
              <c:f>表格!$G$9:$G$18</c:f>
              <c:numCache>
                <c:formatCode>General</c:formatCode>
                <c:ptCount val="10"/>
                <c:pt idx="0">
                  <c:v>-10</c:v>
                </c:pt>
                <c:pt idx="1">
                  <c:v>10</c:v>
                </c:pt>
                <c:pt idx="2">
                  <c:v>25</c:v>
                </c:pt>
                <c:pt idx="3">
                  <c:v>7</c:v>
                </c:pt>
                <c:pt idx="4">
                  <c:v>11</c:v>
                </c:pt>
                <c:pt idx="5">
                  <c:v>-11</c:v>
                </c:pt>
                <c:pt idx="6">
                  <c:v>-1</c:v>
                </c:pt>
                <c:pt idx="7">
                  <c:v>32</c:v>
                </c:pt>
                <c:pt idx="8">
                  <c:v>3</c:v>
                </c:pt>
                <c:pt idx="9">
                  <c:v>-8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ED8686"/>
                  </a:solidFill>
                  <a:ln>
                    <a:noFill/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A3B4-4075-AD4B-9A0A2EDBC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43428032"/>
        <c:axId val="543421376"/>
      </c:barChart>
      <c:catAx>
        <c:axId val="54342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  <c:crossAx val="543421376"/>
        <c:crosses val="autoZero"/>
        <c:auto val="1"/>
        <c:lblAlgn val="ctr"/>
        <c:lblOffset val="100"/>
        <c:noMultiLvlLbl val="0"/>
      </c:catAx>
      <c:valAx>
        <c:axId val="54342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  <c:crossAx val="54342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思源黑体 CN Regular" panose="020B0500000000000000" pitchFamily="34" charset="-122"/>
                <a:sym typeface="思源黑体 CN Regular" panose="020B0500000000000000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66303876790464866"/>
          <c:y val="2.7761736948930575E-2"/>
          <c:w val="0.31575244857014662"/>
          <c:h val="6.4131215173522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思源黑体 CN Regular" panose="020B0500000000000000" pitchFamily="34" charset="-122"/>
              <a:sym typeface="思源黑体 CN Regular" panose="020B0500000000000000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思源黑体 CN Regular" panose="020B0500000000000000" pitchFamily="34" charset="-122"/>
          <a:ea typeface="思源黑体 CN Regular" panose="020B0500000000000000" pitchFamily="34" charset="-122"/>
          <a:cs typeface="思源黑体 CN Regular" panose="020B0500000000000000" pitchFamily="34" charset="-122"/>
          <a:sym typeface="思源黑体 CN Regular" panose="020B0500000000000000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r>
              <a:rPr lang="zh-CN" altLang="en-US" sz="1600" b="0"/>
              <a:t>员工数量区域构成占比</a:t>
            </a:r>
            <a:endParaRPr lang="zh-CN" sz="16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1"/>
          <c:tx>
            <c:strRef>
              <c:f>表格!$J$9</c:f>
              <c:strCache>
                <c:ptCount val="1"/>
                <c:pt idx="0">
                  <c:v>区域2</c:v>
                </c:pt>
              </c:strCache>
            </c:strRef>
          </c:tx>
          <c:spPr>
            <a:solidFill>
              <a:srgbClr val="A0DA52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93157FD-19B5-4C9A-B904-A4CF8E358C34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D97-4E78-8F13-CD5A4BA85D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B99CF80-CC97-4FE0-BF33-49A4AEEC734B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D97-4E78-8F13-CD5A4BA85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表格!$K$8:$L$8</c:f>
              <c:strCache>
                <c:ptCount val="2"/>
                <c:pt idx="0">
                  <c:v>上期员工数量</c:v>
                </c:pt>
                <c:pt idx="1">
                  <c:v>本期员工数量</c:v>
                </c:pt>
              </c:strCache>
            </c:strRef>
          </c:cat>
          <c:val>
            <c:numRef>
              <c:f>表格!$K$9:$L$9</c:f>
              <c:numCache>
                <c:formatCode>General</c:formatCode>
                <c:ptCount val="2"/>
                <c:pt idx="0">
                  <c:v>37</c:v>
                </c:pt>
                <c:pt idx="1">
                  <c:v>47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表格!$M$9:$N$9</c15:f>
                <c15:dlblRangeCache>
                  <c:ptCount val="2"/>
                  <c:pt idx="0">
                    <c:v>14%</c:v>
                  </c:pt>
                  <c:pt idx="1">
                    <c:v>14%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0D97-4E78-8F13-CD5A4BA85DD5}"/>
            </c:ext>
          </c:extLst>
        </c:ser>
        <c:ser>
          <c:idx val="1"/>
          <c:order val="2"/>
          <c:tx>
            <c:strRef>
              <c:f>表格!$J$10</c:f>
              <c:strCache>
                <c:ptCount val="1"/>
                <c:pt idx="0">
                  <c:v>区域8</c:v>
                </c:pt>
              </c:strCache>
            </c:strRef>
          </c:tx>
          <c:spPr>
            <a:solidFill>
              <a:srgbClr val="C2E593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A16D467-85E4-4C73-A9C5-46DA72A92C66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D97-4E78-8F13-CD5A4BA85D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7D9B037-3084-49E8-B67E-8E263F1F3FDB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D97-4E78-8F13-CD5A4BA85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表格!$K$8:$L$8</c:f>
              <c:strCache>
                <c:ptCount val="2"/>
                <c:pt idx="0">
                  <c:v>上期员工数量</c:v>
                </c:pt>
                <c:pt idx="1">
                  <c:v>本期员工数量</c:v>
                </c:pt>
              </c:strCache>
            </c:strRef>
          </c:cat>
          <c:val>
            <c:numRef>
              <c:f>表格!$K$10:$L$10</c:f>
              <c:numCache>
                <c:formatCode>General</c:formatCode>
                <c:ptCount val="2"/>
                <c:pt idx="0">
                  <c:v>13</c:v>
                </c:pt>
                <c:pt idx="1">
                  <c:v>45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表格!$M$10:$N$10</c15:f>
                <c15:dlblRangeCache>
                  <c:ptCount val="2"/>
                  <c:pt idx="0">
                    <c:v>5%</c:v>
                  </c:pt>
                  <c:pt idx="1">
                    <c:v>14%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0D97-4E78-8F13-CD5A4BA85DD5}"/>
            </c:ext>
          </c:extLst>
        </c:ser>
        <c:ser>
          <c:idx val="2"/>
          <c:order val="3"/>
          <c:tx>
            <c:strRef>
              <c:f>表格!$J$11</c:f>
              <c:strCache>
                <c:ptCount val="1"/>
                <c:pt idx="0">
                  <c:v>区域3</c:v>
                </c:pt>
              </c:strCache>
            </c:strRef>
          </c:tx>
          <c:spPr>
            <a:solidFill>
              <a:srgbClr val="DCEEC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2D27FF4-565A-4E76-82D3-13DF49B2D77E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D97-4E78-8F13-CD5A4BA85D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703B14F-EDD6-409C-A619-B237E0F08EC6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D97-4E78-8F13-CD5A4BA85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表格!$K$8:$L$8</c:f>
              <c:strCache>
                <c:ptCount val="2"/>
                <c:pt idx="0">
                  <c:v>上期员工数量</c:v>
                </c:pt>
                <c:pt idx="1">
                  <c:v>本期员工数量</c:v>
                </c:pt>
              </c:strCache>
            </c:strRef>
          </c:cat>
          <c:val>
            <c:numRef>
              <c:f>表格!$K$11:$L$11</c:f>
              <c:numCache>
                <c:formatCode>General</c:formatCode>
                <c:ptCount val="2"/>
                <c:pt idx="0">
                  <c:v>19</c:v>
                </c:pt>
                <c:pt idx="1">
                  <c:v>44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表格!$M$11:$N$11</c15:f>
                <c15:dlblRangeCache>
                  <c:ptCount val="2"/>
                  <c:pt idx="0">
                    <c:v>7%</c:v>
                  </c:pt>
                  <c:pt idx="1">
                    <c:v>13%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0D97-4E78-8F13-CD5A4BA85DD5}"/>
            </c:ext>
          </c:extLst>
        </c:ser>
        <c:ser>
          <c:idx val="3"/>
          <c:order val="4"/>
          <c:tx>
            <c:strRef>
              <c:f>表格!$J$12</c:f>
              <c:strCache>
                <c:ptCount val="1"/>
                <c:pt idx="0">
                  <c:v>区域9</c:v>
                </c:pt>
              </c:strCache>
            </c:strRef>
          </c:tx>
          <c:spPr>
            <a:solidFill>
              <a:srgbClr val="388AE9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266498F-70BA-4DD6-9CEB-4B0DD18F8BA8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D97-4E78-8F13-CD5A4BA85D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ACCDF18-8F2D-42FA-8ECC-DFD184197EB7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D97-4E78-8F13-CD5A4BA85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表格!$K$8:$L$8</c:f>
              <c:strCache>
                <c:ptCount val="2"/>
                <c:pt idx="0">
                  <c:v>上期员工数量</c:v>
                </c:pt>
                <c:pt idx="1">
                  <c:v>本期员工数量</c:v>
                </c:pt>
              </c:strCache>
            </c:strRef>
          </c:cat>
          <c:val>
            <c:numRef>
              <c:f>表格!$K$12:$L$12</c:f>
              <c:numCache>
                <c:formatCode>General</c:formatCode>
                <c:ptCount val="2"/>
                <c:pt idx="0">
                  <c:v>38</c:v>
                </c:pt>
                <c:pt idx="1">
                  <c:v>41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表格!$M$12:$N$12</c15:f>
                <c15:dlblRangeCache>
                  <c:ptCount val="2"/>
                  <c:pt idx="0">
                    <c:v>14%</c:v>
                  </c:pt>
                  <c:pt idx="1">
                    <c:v>13%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0D97-4E78-8F13-CD5A4BA85DD5}"/>
            </c:ext>
          </c:extLst>
        </c:ser>
        <c:ser>
          <c:idx val="4"/>
          <c:order val="5"/>
          <c:tx>
            <c:strRef>
              <c:f>表格!$J$13</c:f>
              <c:strCache>
                <c:ptCount val="1"/>
                <c:pt idx="0">
                  <c:v>区域6</c:v>
                </c:pt>
              </c:strCache>
            </c:strRef>
          </c:tx>
          <c:spPr>
            <a:solidFill>
              <a:srgbClr val="67A5EF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0770A74-36D2-4439-9EFF-6E83EFE2F127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D97-4E78-8F13-CD5A4BA85D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A67398E-4744-44CA-A945-F9C164AB2F31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D97-4E78-8F13-CD5A4BA85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表格!$K$8:$L$8</c:f>
              <c:strCache>
                <c:ptCount val="2"/>
                <c:pt idx="0">
                  <c:v>上期员工数量</c:v>
                </c:pt>
                <c:pt idx="1">
                  <c:v>本期员工数量</c:v>
                </c:pt>
              </c:strCache>
            </c:strRef>
          </c:cat>
          <c:val>
            <c:numRef>
              <c:f>表格!$K$13:$L$13</c:f>
              <c:numCache>
                <c:formatCode>General</c:formatCode>
                <c:ptCount val="2"/>
                <c:pt idx="0">
                  <c:v>48</c:v>
                </c:pt>
                <c:pt idx="1">
                  <c:v>37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表格!$M$13:$N$13</c15:f>
                <c15:dlblRangeCache>
                  <c:ptCount val="2"/>
                  <c:pt idx="0">
                    <c:v>18%</c:v>
                  </c:pt>
                  <c:pt idx="1">
                    <c:v>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0D97-4E78-8F13-CD5A4BA85DD5}"/>
            </c:ext>
          </c:extLst>
        </c:ser>
        <c:ser>
          <c:idx val="5"/>
          <c:order val="6"/>
          <c:tx>
            <c:strRef>
              <c:f>表格!$J$14</c:f>
              <c:strCache>
                <c:ptCount val="1"/>
                <c:pt idx="0">
                  <c:v>区域5</c:v>
                </c:pt>
              </c:strCache>
            </c:strRef>
          </c:tx>
          <c:spPr>
            <a:solidFill>
              <a:srgbClr val="86B7F2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D587192-B60E-40D2-8967-0084E84AED5D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0D97-4E78-8F13-CD5A4BA85D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F91C4E1-F532-49E4-A5F8-05931DEEC79F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D97-4E78-8F13-CD5A4BA85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表格!$K$8:$L$8</c:f>
              <c:strCache>
                <c:ptCount val="2"/>
                <c:pt idx="0">
                  <c:v>上期员工数量</c:v>
                </c:pt>
                <c:pt idx="1">
                  <c:v>本期员工数量</c:v>
                </c:pt>
              </c:strCache>
            </c:strRef>
          </c:cat>
          <c:val>
            <c:numRef>
              <c:f>表格!$K$14:$L$14</c:f>
              <c:numCache>
                <c:formatCode>General</c:formatCode>
                <c:ptCount val="2"/>
                <c:pt idx="0">
                  <c:v>18</c:v>
                </c:pt>
                <c:pt idx="1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表格!$M$14:$N$14</c15:f>
                <c15:dlblRangeCache>
                  <c:ptCount val="2"/>
                  <c:pt idx="0">
                    <c:v>7%</c:v>
                  </c:pt>
                  <c:pt idx="1">
                    <c:v>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0D97-4E78-8F13-CD5A4BA85DD5}"/>
            </c:ext>
          </c:extLst>
        </c:ser>
        <c:ser>
          <c:idx val="6"/>
          <c:order val="7"/>
          <c:tx>
            <c:strRef>
              <c:f>表格!$J$15</c:f>
              <c:strCache>
                <c:ptCount val="1"/>
                <c:pt idx="0">
                  <c:v>区域1</c:v>
                </c:pt>
              </c:strCache>
            </c:strRef>
          </c:tx>
          <c:spPr>
            <a:solidFill>
              <a:srgbClr val="A5C9F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92D92C1-1740-49BE-BDDF-0B716DDD2655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0D97-4E78-8F13-CD5A4BA85D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022DB3A-3781-46E1-894B-3E1A1F08E291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D97-4E78-8F13-CD5A4BA85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表格!$K$8:$L$8</c:f>
              <c:strCache>
                <c:ptCount val="2"/>
                <c:pt idx="0">
                  <c:v>上期员工数量</c:v>
                </c:pt>
                <c:pt idx="1">
                  <c:v>本期员工数量</c:v>
                </c:pt>
              </c:strCache>
            </c:strRef>
          </c:cat>
          <c:val>
            <c:numRef>
              <c:f>表格!$K$15:$L$15</c:f>
              <c:numCache>
                <c:formatCode>General</c:formatCode>
                <c:ptCount val="2"/>
                <c:pt idx="0">
                  <c:v>38</c:v>
                </c:pt>
                <c:pt idx="1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表格!$M$15:$N$15</c15:f>
                <c15:dlblRangeCache>
                  <c:ptCount val="2"/>
                  <c:pt idx="0">
                    <c:v>14%</c:v>
                  </c:pt>
                  <c:pt idx="1">
                    <c:v>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0D97-4E78-8F13-CD5A4BA85DD5}"/>
            </c:ext>
          </c:extLst>
        </c:ser>
        <c:ser>
          <c:idx val="7"/>
          <c:order val="8"/>
          <c:tx>
            <c:strRef>
              <c:f>表格!$J$16</c:f>
              <c:strCache>
                <c:ptCount val="1"/>
                <c:pt idx="0">
                  <c:v>区域10</c:v>
                </c:pt>
              </c:strCache>
            </c:strRef>
          </c:tx>
          <c:spPr>
            <a:solidFill>
              <a:srgbClr val="C4DCF8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14EDB87-7884-453C-8DC9-513A077FDFB8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0D97-4E78-8F13-CD5A4BA85D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E376D1-10F7-49C4-9EF4-1B3CB437D292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D97-4E78-8F13-CD5A4BA85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表格!$K$8:$L$8</c:f>
              <c:strCache>
                <c:ptCount val="2"/>
                <c:pt idx="0">
                  <c:v>上期员工数量</c:v>
                </c:pt>
                <c:pt idx="1">
                  <c:v>本期员工数量</c:v>
                </c:pt>
              </c:strCache>
            </c:strRef>
          </c:cat>
          <c:val>
            <c:numRef>
              <c:f>表格!$K$16:$L$16</c:f>
              <c:numCache>
                <c:formatCode>General</c:formatCode>
                <c:ptCount val="2"/>
                <c:pt idx="0">
                  <c:v>34</c:v>
                </c:pt>
                <c:pt idx="1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表格!$M$16:$N$16</c15:f>
                <c15:dlblRangeCache>
                  <c:ptCount val="2"/>
                  <c:pt idx="0">
                    <c:v>13%</c:v>
                  </c:pt>
                  <c:pt idx="1">
                    <c:v>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0D97-4E78-8F13-CD5A4BA85DD5}"/>
            </c:ext>
          </c:extLst>
        </c:ser>
        <c:ser>
          <c:idx val="8"/>
          <c:order val="9"/>
          <c:tx>
            <c:strRef>
              <c:f>表格!$J$17</c:f>
              <c:strCache>
                <c:ptCount val="1"/>
                <c:pt idx="0">
                  <c:v>区域4</c:v>
                </c:pt>
              </c:strCache>
            </c:strRef>
          </c:tx>
          <c:spPr>
            <a:solidFill>
              <a:srgbClr val="DDEBFB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8C30158-40C4-4779-894B-38BEA8A9E5EB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0D97-4E78-8F13-CD5A4BA85D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F302B5-970F-4630-AB68-20790A071883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D97-4E78-8F13-CD5A4BA85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表格!$K$8:$L$8</c:f>
              <c:strCache>
                <c:ptCount val="2"/>
                <c:pt idx="0">
                  <c:v>上期员工数量</c:v>
                </c:pt>
                <c:pt idx="1">
                  <c:v>本期员工数量</c:v>
                </c:pt>
              </c:strCache>
            </c:strRef>
          </c:cat>
          <c:val>
            <c:numRef>
              <c:f>表格!$K$17:$L$17</c:f>
              <c:numCache>
                <c:formatCode>General</c:formatCode>
                <c:ptCount val="2"/>
                <c:pt idx="0">
                  <c:v>12</c:v>
                </c:pt>
                <c:pt idx="1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表格!$M$17:$N$17</c15:f>
                <c15:dlblRangeCache>
                  <c:ptCount val="2"/>
                  <c:pt idx="0">
                    <c:v>4%</c:v>
                  </c:pt>
                  <c:pt idx="1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0D97-4E78-8F13-CD5A4BA85DD5}"/>
            </c:ext>
          </c:extLst>
        </c:ser>
        <c:ser>
          <c:idx val="9"/>
          <c:order val="10"/>
          <c:tx>
            <c:strRef>
              <c:f>表格!$J$18</c:f>
              <c:strCache>
                <c:ptCount val="1"/>
                <c:pt idx="0">
                  <c:v>区域7</c:v>
                </c:pt>
              </c:strCache>
            </c:strRef>
          </c:tx>
          <c:spPr>
            <a:solidFill>
              <a:srgbClr val="EDF5FD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B27254C-4A54-4A09-84B5-D7FA967512CD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0D97-4E78-8F13-CD5A4BA85D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764AEE-F3D9-400D-AD2C-F4E109C6760C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D97-4E78-8F13-CD5A4BA85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表格!$K$8:$L$8</c:f>
              <c:strCache>
                <c:ptCount val="2"/>
                <c:pt idx="0">
                  <c:v>上期员工数量</c:v>
                </c:pt>
                <c:pt idx="1">
                  <c:v>本期员工数量</c:v>
                </c:pt>
              </c:strCache>
            </c:strRef>
          </c:cat>
          <c:val>
            <c:numRef>
              <c:f>表格!$K$18:$L$18</c:f>
              <c:numCache>
                <c:formatCode>General</c:formatCode>
                <c:ptCount val="2"/>
                <c:pt idx="0">
                  <c:v>12</c:v>
                </c:pt>
                <c:pt idx="1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表格!$M$18:$N$18</c15:f>
                <c15:dlblRangeCache>
                  <c:ptCount val="2"/>
                  <c:pt idx="0">
                    <c:v>4%</c:v>
                  </c:pt>
                  <c:pt idx="1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0D97-4E78-8F13-CD5A4BA85D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308292256"/>
        <c:axId val="308293920"/>
      </c:barChart>
      <c:barChart>
        <c:barDir val="bar"/>
        <c:grouping val="cluster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1426880"/>
        <c:axId val="211434368"/>
        <c:extLst>
          <c:ext xmlns:c15="http://schemas.microsoft.com/office/drawing/2012/chart" uri="{02D57815-91ED-43cb-92C2-25804820EDAC}">
            <c15:filteredBarSeries>
              <c15:ser>
                <c:idx val="10"/>
                <c:order val="0"/>
                <c:spPr>
                  <a:noFill/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zh-CN"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思源黑体 CN Regular" panose="020B0500000000000000" pitchFamily="34" charset="-122"/>
                          <a:ea typeface="思源黑体 CN Regular" panose="020B0500000000000000" pitchFamily="34" charset="-122"/>
                          <a:cs typeface="+mn-cs"/>
                        </a:defRPr>
                      </a:pPr>
                      <a:endParaRPr lang="zh-CN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表格!$K$8:$L$8</c15:sqref>
                        </c15:formulaRef>
                      </c:ext>
                    </c:extLst>
                    <c:strCache>
                      <c:ptCount val="2"/>
                      <c:pt idx="0">
                        <c:v>上期员工数量</c:v>
                      </c:pt>
                      <c:pt idx="1">
                        <c:v>本期员工数量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表格!$K$19:$L$19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269</c:v>
                      </c:pt>
                      <c:pt idx="1">
                        <c:v>327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E-0D97-4E78-8F13-CD5A4BA85DD5}"/>
                  </c:ext>
                </c:extLst>
              </c15:ser>
            </c15:filteredBarSeries>
          </c:ext>
        </c:extLst>
      </c:barChart>
      <c:catAx>
        <c:axId val="308292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endParaRPr lang="zh-CN"/>
          </a:p>
        </c:txPr>
        <c:crossAx val="308293920"/>
        <c:crosses val="autoZero"/>
        <c:auto val="1"/>
        <c:lblAlgn val="ctr"/>
        <c:lblOffset val="100"/>
        <c:noMultiLvlLbl val="0"/>
      </c:catAx>
      <c:valAx>
        <c:axId val="30829392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8292256"/>
        <c:crosses val="autoZero"/>
        <c:crossBetween val="between"/>
      </c:valAx>
      <c:valAx>
        <c:axId val="2114343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11426880"/>
        <c:crosses val="max"/>
        <c:crossBetween val="between"/>
      </c:valAx>
      <c:catAx>
        <c:axId val="211426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434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黑体 CN Regular" panose="020B0500000000000000" pitchFamily="34" charset="-122"/>
              <a:ea typeface="思源黑体 CN Regular" panose="020B0500000000000000" pitchFamily="34" charset="-122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思源黑体 CN Regular" panose="020B0500000000000000" pitchFamily="34" charset="-122"/>
          <a:ea typeface="思源黑体 CN Regular" panose="020B0500000000000000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16</xdr:row>
      <xdr:rowOff>0</xdr:rowOff>
    </xdr:from>
    <xdr:to>
      <xdr:col>16</xdr:col>
      <xdr:colOff>304800</xdr:colOff>
      <xdr:row>16</xdr:row>
      <xdr:rowOff>307905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>
        <a:xfrm>
          <a:off x="10106025" y="381381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9526</xdr:rowOff>
    </xdr:from>
    <xdr:to>
      <xdr:col>8</xdr:col>
      <xdr:colOff>0</xdr:colOff>
      <xdr:row>49</xdr:row>
      <xdr:rowOff>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20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20</xdr:row>
      <xdr:rowOff>0</xdr:rowOff>
    </xdr:from>
    <xdr:to>
      <xdr:col>24</xdr:col>
      <xdr:colOff>0</xdr:colOff>
      <xdr:row>33</xdr:row>
      <xdr:rowOff>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6</xdr:row>
      <xdr:rowOff>120062</xdr:rowOff>
    </xdr:from>
    <xdr:to>
      <xdr:col>24</xdr:col>
      <xdr:colOff>0</xdr:colOff>
      <xdr:row>19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122464</xdr:colOff>
      <xdr:row>34</xdr:row>
      <xdr:rowOff>11206</xdr:rowOff>
    </xdr:from>
    <xdr:to>
      <xdr:col>24</xdr:col>
      <xdr:colOff>0</xdr:colOff>
      <xdr:row>49</xdr:row>
      <xdr:rowOff>16809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113665</xdr:colOff>
      <xdr:row>3</xdr:row>
      <xdr:rowOff>55245</xdr:rowOff>
    </xdr:from>
    <xdr:to>
      <xdr:col>3</xdr:col>
      <xdr:colOff>675005</xdr:colOff>
      <xdr:row>4</xdr:row>
      <xdr:rowOff>172720</xdr:rowOff>
    </xdr:to>
    <xdr:pic>
      <xdr:nvPicPr>
        <xdr:cNvPr id="5" name="图片 4" descr="32313535393238333b32313535393234383bc8cbc1a6d7cad4b4d7c9d1a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466090" y="315595"/>
          <a:ext cx="561340" cy="58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51"/>
  <sheetViews>
    <sheetView showGridLines="0" tabSelected="1" zoomScaleNormal="100" workbookViewId="0">
      <selection activeCell="H4" sqref="H4"/>
    </sheetView>
  </sheetViews>
  <sheetFormatPr defaultColWidth="9" defaultRowHeight="13.5"/>
  <cols>
    <col min="1" max="1" width="1.625" style="12" customWidth="1"/>
    <col min="2" max="2" width="0.375" style="12" customWidth="1"/>
    <col min="3" max="3" width="2.625" style="12" customWidth="1"/>
    <col min="4" max="4" width="13.125" style="12" customWidth="1"/>
    <col min="5" max="5" width="17.875" style="12" customWidth="1"/>
    <col min="6" max="6" width="18" style="12" customWidth="1"/>
    <col min="7" max="8" width="12.25" style="12" customWidth="1"/>
    <col min="9" max="9" width="1.625" style="12" customWidth="1"/>
    <col min="10" max="10" width="10.875" style="12" customWidth="1"/>
    <col min="11" max="12" width="14.875" style="12" customWidth="1"/>
    <col min="13" max="14" width="8.75" style="12" customWidth="1"/>
    <col min="15" max="15" width="7.625" style="12" customWidth="1"/>
    <col min="16" max="16" width="1.75" style="12" customWidth="1"/>
    <col min="17" max="17" width="9" style="12"/>
    <col min="18" max="18" width="10.625" style="12" customWidth="1"/>
    <col min="19" max="24" width="9" style="12"/>
    <col min="25" max="25" width="2.625" style="12" customWidth="1"/>
    <col min="26" max="26" width="0.375" style="12" customWidth="1"/>
    <col min="27" max="16384" width="9" style="12"/>
  </cols>
  <sheetData>
    <row r="1" spans="2:26" ht="8.1" customHeight="1"/>
    <row r="2" spans="2:26" ht="2.4500000000000002" customHeight="1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3"/>
    </row>
    <row r="3" spans="2:26" s="8" customFormat="1" ht="9.9499999999999993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Z3" s="33"/>
    </row>
    <row r="4" spans="2:26" s="9" customFormat="1" ht="36.75" customHeight="1">
      <c r="B4" s="17"/>
      <c r="D4" s="18"/>
      <c r="E4" s="19" t="s">
        <v>0</v>
      </c>
      <c r="F4" s="18"/>
      <c r="G4" s="18"/>
      <c r="H4" s="18"/>
      <c r="I4" s="18"/>
      <c r="J4" s="55">
        <f>F19</f>
        <v>327</v>
      </c>
      <c r="K4" s="55"/>
      <c r="L4" s="55">
        <f>E19</f>
        <v>269</v>
      </c>
      <c r="M4" s="55"/>
      <c r="N4" s="55">
        <f>G19</f>
        <v>58</v>
      </c>
      <c r="O4" s="55"/>
      <c r="P4" s="55"/>
      <c r="Q4" s="56">
        <f>H19</f>
        <v>0.19463087248322147</v>
      </c>
      <c r="R4" s="57"/>
      <c r="S4" s="31"/>
      <c r="Y4" s="18"/>
      <c r="Z4" s="34"/>
    </row>
    <row r="5" spans="2:26" ht="20.100000000000001" customHeight="1">
      <c r="B5" s="20"/>
      <c r="C5" s="21"/>
      <c r="D5" s="10"/>
      <c r="E5" s="22" t="s">
        <v>1</v>
      </c>
      <c r="F5" s="10"/>
      <c r="G5" s="10"/>
      <c r="H5" s="10"/>
      <c r="I5" s="10"/>
      <c r="J5" s="58" t="str">
        <f>F8</f>
        <v>本期员工数量</v>
      </c>
      <c r="K5" s="58"/>
      <c r="L5" s="58" t="str">
        <f>E8</f>
        <v>上期员工数量</v>
      </c>
      <c r="M5" s="58"/>
      <c r="N5" s="58" t="str">
        <f>G8</f>
        <v>变动人数</v>
      </c>
      <c r="O5" s="58"/>
      <c r="P5" s="58"/>
      <c r="Q5" s="58" t="str">
        <f>H8</f>
        <v>变动率</v>
      </c>
      <c r="R5" s="58"/>
      <c r="S5" s="32"/>
      <c r="T5" s="10"/>
      <c r="U5" s="10"/>
      <c r="V5" s="10"/>
      <c r="W5" s="10"/>
      <c r="X5" s="10"/>
      <c r="Z5" s="35"/>
    </row>
    <row r="6" spans="2:26" s="10" customFormat="1" ht="5.0999999999999996" customHeight="1">
      <c r="B6" s="23"/>
      <c r="C6" s="24"/>
      <c r="D6" s="25"/>
      <c r="E6" s="26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Z6" s="36"/>
    </row>
    <row r="7" spans="2:26" ht="9.9499999999999993" customHeight="1">
      <c r="B7" s="20"/>
      <c r="C7" s="21"/>
      <c r="Z7" s="35"/>
    </row>
    <row r="8" spans="2:26" s="11" customFormat="1" ht="33" customHeight="1">
      <c r="B8" s="27"/>
      <c r="D8" s="42" t="s">
        <v>18</v>
      </c>
      <c r="E8" s="42" t="s">
        <v>19</v>
      </c>
      <c r="F8" s="42" t="s">
        <v>20</v>
      </c>
      <c r="G8" s="42" t="s">
        <v>21</v>
      </c>
      <c r="H8" s="42" t="s">
        <v>5</v>
      </c>
      <c r="I8"/>
      <c r="J8" s="45" t="s">
        <v>2</v>
      </c>
      <c r="K8" s="45" t="s">
        <v>3</v>
      </c>
      <c r="L8" s="45" t="s">
        <v>4</v>
      </c>
      <c r="M8" s="46"/>
      <c r="N8"/>
      <c r="O8"/>
      <c r="P8"/>
      <c r="Q8"/>
      <c r="R8"/>
      <c r="S8"/>
      <c r="T8"/>
      <c r="U8"/>
      <c r="V8"/>
      <c r="W8"/>
      <c r="X8"/>
      <c r="Z8" s="37"/>
    </row>
    <row r="9" spans="2:26" s="11" customFormat="1" ht="33" customHeight="1">
      <c r="B9" s="27"/>
      <c r="D9" s="47" t="s">
        <v>6</v>
      </c>
      <c r="E9" s="47">
        <v>38</v>
      </c>
      <c r="F9" s="47">
        <v>28</v>
      </c>
      <c r="G9" s="47">
        <f>F9-E9</f>
        <v>-10</v>
      </c>
      <c r="H9" s="48">
        <f>IFERROR(G9/AVERAGE(E9:F9),"")</f>
        <v>-0.30303030303030304</v>
      </c>
      <c r="I9" s="38"/>
      <c r="J9" s="39" t="str">
        <f t="shared" ref="J9:J18" si="0">INDEX($D$9:$D$18,MATCH($L9,$F$9:$F$18,0))</f>
        <v>区域2</v>
      </c>
      <c r="K9" s="39">
        <f t="shared" ref="K9:K18" si="1">INDEX($E$9:$E$18,MATCH($L9,$F$9:$F$18,0))</f>
        <v>37</v>
      </c>
      <c r="L9" s="39">
        <f t="shared" ref="L9:L15" si="2">LARGE($F$9:$F$18,ROW(K1))</f>
        <v>47</v>
      </c>
      <c r="M9" s="29">
        <f>K9/K$19</f>
        <v>0.13754646840148699</v>
      </c>
      <c r="N9" s="29">
        <f>L9/L$19</f>
        <v>0.14373088685015289</v>
      </c>
      <c r="O9" s="38"/>
      <c r="P9" s="38"/>
      <c r="Q9" s="38"/>
      <c r="R9" s="38"/>
      <c r="S9" s="38"/>
      <c r="T9" s="38"/>
      <c r="U9" s="38"/>
      <c r="V9" s="38"/>
      <c r="W9" s="38"/>
      <c r="X9" s="38"/>
      <c r="Z9" s="37"/>
    </row>
    <row r="10" spans="2:26" s="11" customFormat="1" ht="33" customHeight="1">
      <c r="B10" s="27"/>
      <c r="D10" s="49" t="s">
        <v>7</v>
      </c>
      <c r="E10" s="49">
        <v>37</v>
      </c>
      <c r="F10" s="49">
        <v>47</v>
      </c>
      <c r="G10" s="49">
        <f t="shared" ref="G10:G18" si="3">F10-E10</f>
        <v>10</v>
      </c>
      <c r="H10" s="50">
        <f t="shared" ref="H10:H19" si="4">IFERROR(G10/AVERAGE(E10:F10),"")</f>
        <v>0.23809523809523808</v>
      </c>
      <c r="I10" s="38"/>
      <c r="J10" s="39" t="str">
        <f t="shared" si="0"/>
        <v>区域8</v>
      </c>
      <c r="K10" s="39">
        <f t="shared" si="1"/>
        <v>13</v>
      </c>
      <c r="L10" s="39">
        <f t="shared" si="2"/>
        <v>45</v>
      </c>
      <c r="M10" s="29">
        <f t="shared" ref="M10:M18" si="5">K10/K$19</f>
        <v>4.8327137546468404E-2</v>
      </c>
      <c r="N10" s="29">
        <f t="shared" ref="N10:N18" si="6">L10/L$19</f>
        <v>0.13761467889908258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Z10" s="37"/>
    </row>
    <row r="11" spans="2:26" s="11" customFormat="1" ht="33" customHeight="1">
      <c r="B11" s="27"/>
      <c r="D11" s="51" t="s">
        <v>8</v>
      </c>
      <c r="E11" s="51">
        <v>19</v>
      </c>
      <c r="F11" s="51">
        <v>44</v>
      </c>
      <c r="G11" s="51">
        <f t="shared" si="3"/>
        <v>25</v>
      </c>
      <c r="H11" s="52">
        <f t="shared" si="4"/>
        <v>0.79365079365079361</v>
      </c>
      <c r="I11" s="38"/>
      <c r="J11" s="39" t="str">
        <f t="shared" si="0"/>
        <v>区域3</v>
      </c>
      <c r="K11" s="39">
        <f t="shared" si="1"/>
        <v>19</v>
      </c>
      <c r="L11" s="39">
        <f t="shared" si="2"/>
        <v>44</v>
      </c>
      <c r="M11" s="29">
        <f t="shared" si="5"/>
        <v>7.0631970260223054E-2</v>
      </c>
      <c r="N11" s="29">
        <f t="shared" si="6"/>
        <v>0.13455657492354739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Z11" s="37"/>
    </row>
    <row r="12" spans="2:26" s="11" customFormat="1" ht="33" customHeight="1">
      <c r="B12" s="27"/>
      <c r="D12" s="49" t="s">
        <v>9</v>
      </c>
      <c r="E12" s="49">
        <v>12</v>
      </c>
      <c r="F12" s="49">
        <v>19</v>
      </c>
      <c r="G12" s="49">
        <f t="shared" si="3"/>
        <v>7</v>
      </c>
      <c r="H12" s="50">
        <f t="shared" si="4"/>
        <v>0.45161290322580644</v>
      </c>
      <c r="I12" s="38"/>
      <c r="J12" s="39" t="str">
        <f t="shared" si="0"/>
        <v>区域9</v>
      </c>
      <c r="K12" s="39">
        <f t="shared" si="1"/>
        <v>38</v>
      </c>
      <c r="L12" s="39">
        <f t="shared" si="2"/>
        <v>41</v>
      </c>
      <c r="M12" s="29">
        <f t="shared" si="5"/>
        <v>0.14126394052044611</v>
      </c>
      <c r="N12" s="29">
        <f t="shared" si="6"/>
        <v>0.12538226299694188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Z12" s="37"/>
    </row>
    <row r="13" spans="2:26" s="11" customFormat="1" ht="33" customHeight="1">
      <c r="B13" s="27"/>
      <c r="D13" s="51" t="s">
        <v>10</v>
      </c>
      <c r="E13" s="51">
        <v>18</v>
      </c>
      <c r="F13" s="51">
        <v>29</v>
      </c>
      <c r="G13" s="51">
        <f t="shared" si="3"/>
        <v>11</v>
      </c>
      <c r="H13" s="52">
        <f t="shared" si="4"/>
        <v>0.46808510638297873</v>
      </c>
      <c r="I13" s="38"/>
      <c r="J13" s="39" t="str">
        <f t="shared" si="0"/>
        <v>区域6</v>
      </c>
      <c r="K13" s="39">
        <f t="shared" si="1"/>
        <v>48</v>
      </c>
      <c r="L13" s="39">
        <f t="shared" si="2"/>
        <v>37</v>
      </c>
      <c r="M13" s="29">
        <f t="shared" si="5"/>
        <v>0.17843866171003717</v>
      </c>
      <c r="N13" s="29">
        <f t="shared" si="6"/>
        <v>0.11314984709480122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Z13" s="37"/>
    </row>
    <row r="14" spans="2:26" s="11" customFormat="1" ht="33" customHeight="1">
      <c r="B14" s="27"/>
      <c r="D14" s="49" t="s">
        <v>11</v>
      </c>
      <c r="E14" s="49">
        <v>48</v>
      </c>
      <c r="F14" s="49">
        <v>37</v>
      </c>
      <c r="G14" s="49">
        <f t="shared" si="3"/>
        <v>-11</v>
      </c>
      <c r="H14" s="50">
        <f t="shared" si="4"/>
        <v>-0.25882352941176473</v>
      </c>
      <c r="I14" s="38"/>
      <c r="J14" s="39" t="str">
        <f t="shared" si="0"/>
        <v>区域5</v>
      </c>
      <c r="K14" s="39">
        <f t="shared" si="1"/>
        <v>18</v>
      </c>
      <c r="L14" s="39">
        <f t="shared" si="2"/>
        <v>29</v>
      </c>
      <c r="M14" s="29">
        <f t="shared" si="5"/>
        <v>6.6914498141263934E-2</v>
      </c>
      <c r="N14" s="29">
        <f t="shared" si="6"/>
        <v>8.8685015290519878E-2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Z14" s="37"/>
    </row>
    <row r="15" spans="2:26" s="11" customFormat="1" ht="33" customHeight="1">
      <c r="B15" s="27"/>
      <c r="D15" s="51" t="s">
        <v>12</v>
      </c>
      <c r="E15" s="51">
        <v>12</v>
      </c>
      <c r="F15" s="51">
        <v>11</v>
      </c>
      <c r="G15" s="51">
        <f t="shared" si="3"/>
        <v>-1</v>
      </c>
      <c r="H15" s="52">
        <f t="shared" si="4"/>
        <v>-8.6956521739130432E-2</v>
      </c>
      <c r="I15" s="38"/>
      <c r="J15" s="39" t="str">
        <f t="shared" si="0"/>
        <v>区域1</v>
      </c>
      <c r="K15" s="39">
        <f t="shared" si="1"/>
        <v>38</v>
      </c>
      <c r="L15" s="39">
        <f t="shared" si="2"/>
        <v>28</v>
      </c>
      <c r="M15" s="29">
        <f t="shared" si="5"/>
        <v>0.14126394052044611</v>
      </c>
      <c r="N15" s="29">
        <f t="shared" si="6"/>
        <v>8.5626911314984705E-2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Z15" s="37"/>
    </row>
    <row r="16" spans="2:26" s="11" customFormat="1" ht="33" customHeight="1">
      <c r="B16" s="27"/>
      <c r="C16" s="40"/>
      <c r="D16" s="49" t="s">
        <v>13</v>
      </c>
      <c r="E16" s="49">
        <v>13</v>
      </c>
      <c r="F16" s="49">
        <v>45</v>
      </c>
      <c r="G16" s="49">
        <f t="shared" si="3"/>
        <v>32</v>
      </c>
      <c r="H16" s="50">
        <f t="shared" si="4"/>
        <v>1.103448275862069</v>
      </c>
      <c r="I16" s="38"/>
      <c r="J16" s="39" t="str">
        <f t="shared" si="0"/>
        <v>区域10</v>
      </c>
      <c r="K16" s="39">
        <f t="shared" si="1"/>
        <v>34</v>
      </c>
      <c r="L16" s="39">
        <f>LARGE($F$9:$F$18,ROW(L8))</f>
        <v>26</v>
      </c>
      <c r="M16" s="29">
        <f t="shared" si="5"/>
        <v>0.12639405204460966</v>
      </c>
      <c r="N16" s="29">
        <f t="shared" si="6"/>
        <v>7.9510703363914373E-2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Z16" s="37"/>
    </row>
    <row r="17" spans="2:26" s="11" customFormat="1" ht="33" customHeight="1">
      <c r="B17" s="27"/>
      <c r="D17" s="51" t="s">
        <v>14</v>
      </c>
      <c r="E17" s="51">
        <v>38</v>
      </c>
      <c r="F17" s="51">
        <v>41</v>
      </c>
      <c r="G17" s="51">
        <f t="shared" si="3"/>
        <v>3</v>
      </c>
      <c r="H17" s="52">
        <f t="shared" si="4"/>
        <v>7.5949367088607597E-2</v>
      </c>
      <c r="I17" s="38"/>
      <c r="J17" s="39" t="str">
        <f t="shared" si="0"/>
        <v>区域4</v>
      </c>
      <c r="K17" s="39">
        <f t="shared" si="1"/>
        <v>12</v>
      </c>
      <c r="L17" s="39">
        <f>LARGE($F$9:$F$18,ROW(L9))</f>
        <v>19</v>
      </c>
      <c r="M17" s="29">
        <f t="shared" si="5"/>
        <v>4.4609665427509292E-2</v>
      </c>
      <c r="N17" s="29">
        <f t="shared" si="6"/>
        <v>5.8103975535168197E-2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Z17" s="37"/>
    </row>
    <row r="18" spans="2:26" s="11" customFormat="1" ht="33" customHeight="1">
      <c r="B18" s="27"/>
      <c r="D18" s="53" t="s">
        <v>15</v>
      </c>
      <c r="E18" s="53">
        <v>34</v>
      </c>
      <c r="F18" s="53">
        <v>26</v>
      </c>
      <c r="G18" s="53">
        <f t="shared" si="3"/>
        <v>-8</v>
      </c>
      <c r="H18" s="54">
        <f t="shared" si="4"/>
        <v>-0.26666666666666666</v>
      </c>
      <c r="I18" s="38"/>
      <c r="J18" s="39" t="str">
        <f t="shared" si="0"/>
        <v>区域7</v>
      </c>
      <c r="K18" s="39">
        <f t="shared" si="1"/>
        <v>12</v>
      </c>
      <c r="L18" s="39">
        <f>LARGE($F$9:$F$18,ROW(L10))</f>
        <v>11</v>
      </c>
      <c r="M18" s="29">
        <f t="shared" si="5"/>
        <v>4.4609665427509292E-2</v>
      </c>
      <c r="N18" s="29">
        <f t="shared" si="6"/>
        <v>3.3639143730886847E-2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Z18" s="37"/>
    </row>
    <row r="19" spans="2:26" s="11" customFormat="1" ht="33" customHeight="1">
      <c r="B19" s="27"/>
      <c r="D19" s="43" t="s">
        <v>16</v>
      </c>
      <c r="E19" s="43">
        <f>SUM(E9:E18)</f>
        <v>269</v>
      </c>
      <c r="F19" s="43">
        <f>SUM(F9:F18)</f>
        <v>327</v>
      </c>
      <c r="G19" s="43">
        <f t="shared" ref="G19" si="7">IF(F19="","",IFERROR(F19-E19,""))</f>
        <v>58</v>
      </c>
      <c r="H19" s="44">
        <f t="shared" si="4"/>
        <v>0.19463087248322147</v>
      </c>
      <c r="I19" s="38"/>
      <c r="J19" s="41"/>
      <c r="K19" s="39">
        <f>SUM(K9:K18)</f>
        <v>269</v>
      </c>
      <c r="L19" s="39">
        <f>SUM(L9:L18)</f>
        <v>327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Z19" s="37"/>
    </row>
    <row r="20" spans="2:26" ht="8.1" customHeight="1">
      <c r="B20" s="20"/>
      <c r="D20" s="13"/>
      <c r="E20" s="13"/>
      <c r="F20" s="13"/>
      <c r="G20" s="13"/>
      <c r="H20" s="13"/>
      <c r="I20" s="13"/>
      <c r="K20" s="30"/>
      <c r="L20"/>
      <c r="M20"/>
      <c r="N20"/>
      <c r="O20"/>
      <c r="P20"/>
      <c r="Q20"/>
      <c r="R20"/>
      <c r="S20"/>
      <c r="T20"/>
      <c r="U20"/>
      <c r="V20"/>
      <c r="W20"/>
      <c r="X20"/>
      <c r="Z20" s="35"/>
    </row>
    <row r="21" spans="2:26" ht="14.25">
      <c r="B21" s="20"/>
      <c r="D21" s="13"/>
      <c r="E21" s="13"/>
      <c r="F21" s="13"/>
      <c r="G21" s="13"/>
      <c r="H21" s="13"/>
      <c r="I21" s="13"/>
      <c r="K21" s="30"/>
      <c r="L21"/>
      <c r="M21"/>
      <c r="N21"/>
      <c r="O21"/>
      <c r="P21"/>
      <c r="Q21"/>
      <c r="R21"/>
      <c r="S21"/>
      <c r="T21"/>
      <c r="U21"/>
      <c r="V21"/>
      <c r="W21"/>
      <c r="X21"/>
      <c r="Z21" s="35"/>
    </row>
    <row r="22" spans="2:26" ht="14.25">
      <c r="B22" s="20"/>
      <c r="D22" s="13"/>
      <c r="E22" s="13"/>
      <c r="F22" s="13"/>
      <c r="G22" s="13"/>
      <c r="H22" s="13"/>
      <c r="I22" s="13"/>
      <c r="K22" s="30"/>
      <c r="L22"/>
      <c r="M22"/>
      <c r="N22"/>
      <c r="O22"/>
      <c r="P22"/>
      <c r="Q22"/>
      <c r="R22"/>
      <c r="S22"/>
      <c r="T22"/>
      <c r="U22"/>
      <c r="V22"/>
      <c r="W22"/>
      <c r="X22"/>
      <c r="Z22" s="35"/>
    </row>
    <row r="23" spans="2:26" ht="14.25">
      <c r="B23" s="20"/>
      <c r="K23" s="30"/>
      <c r="L23"/>
      <c r="M23"/>
      <c r="N23"/>
      <c r="O23"/>
      <c r="P23"/>
      <c r="Q23"/>
      <c r="R23"/>
      <c r="S23"/>
      <c r="T23"/>
      <c r="U23"/>
      <c r="V23"/>
      <c r="W23"/>
      <c r="X23"/>
      <c r="Z23" s="35"/>
    </row>
    <row r="24" spans="2:26">
      <c r="B24" s="20"/>
      <c r="Z24" s="35"/>
    </row>
    <row r="25" spans="2:26">
      <c r="B25" s="20"/>
      <c r="Z25" s="35"/>
    </row>
    <row r="26" spans="2:26">
      <c r="B26" s="20"/>
      <c r="Z26" s="35"/>
    </row>
    <row r="27" spans="2:26">
      <c r="B27" s="20"/>
      <c r="Z27" s="35"/>
    </row>
    <row r="28" spans="2:26">
      <c r="B28" s="20"/>
      <c r="Z28" s="35"/>
    </row>
    <row r="29" spans="2:26">
      <c r="B29" s="20"/>
      <c r="Z29" s="35"/>
    </row>
    <row r="30" spans="2:26">
      <c r="B30" s="20"/>
      <c r="Z30" s="35"/>
    </row>
    <row r="31" spans="2:26">
      <c r="B31" s="20"/>
      <c r="Z31" s="35"/>
    </row>
    <row r="32" spans="2:26">
      <c r="B32" s="20"/>
      <c r="Z32" s="35"/>
    </row>
    <row r="33" spans="2:26">
      <c r="B33" s="20"/>
      <c r="Z33" s="35"/>
    </row>
    <row r="34" spans="2:26" ht="8.1" customHeight="1">
      <c r="B34" s="20"/>
      <c r="Z34" s="35"/>
    </row>
    <row r="35" spans="2:26">
      <c r="B35" s="20"/>
      <c r="Z35" s="35"/>
    </row>
    <row r="36" spans="2:26">
      <c r="B36" s="20"/>
      <c r="Z36" s="35"/>
    </row>
    <row r="37" spans="2:26">
      <c r="B37" s="20"/>
      <c r="Z37" s="35"/>
    </row>
    <row r="38" spans="2:26">
      <c r="B38" s="20"/>
      <c r="Z38" s="35"/>
    </row>
    <row r="39" spans="2:26">
      <c r="B39" s="20"/>
      <c r="Z39" s="35"/>
    </row>
    <row r="40" spans="2:26">
      <c r="B40" s="20"/>
      <c r="Z40" s="35"/>
    </row>
    <row r="41" spans="2:26">
      <c r="B41" s="20"/>
      <c r="Z41" s="35"/>
    </row>
    <row r="42" spans="2:26">
      <c r="B42" s="20"/>
      <c r="Z42" s="35"/>
    </row>
    <row r="43" spans="2:26">
      <c r="B43" s="20"/>
      <c r="Z43" s="35"/>
    </row>
    <row r="44" spans="2:26">
      <c r="B44" s="20"/>
      <c r="Z44" s="35"/>
    </row>
    <row r="45" spans="2:26">
      <c r="B45" s="20"/>
      <c r="Z45" s="35"/>
    </row>
    <row r="46" spans="2:26">
      <c r="B46" s="20"/>
      <c r="Z46" s="35"/>
    </row>
    <row r="47" spans="2:26">
      <c r="B47" s="20"/>
      <c r="Z47" s="35"/>
    </row>
    <row r="48" spans="2:26">
      <c r="B48" s="20"/>
      <c r="Z48" s="35"/>
    </row>
    <row r="49" spans="2:26">
      <c r="B49" s="20"/>
      <c r="Z49" s="35"/>
    </row>
    <row r="50" spans="2:26" ht="15" customHeight="1">
      <c r="B50" s="20"/>
      <c r="Z50" s="35"/>
    </row>
    <row r="51" spans="2:26" ht="2.4500000000000002" customHeight="1">
      <c r="B51" s="13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</sheetData>
  <mergeCells count="8">
    <mergeCell ref="J4:K4"/>
    <mergeCell ref="L4:M4"/>
    <mergeCell ref="N4:P4"/>
    <mergeCell ref="Q4:R4"/>
    <mergeCell ref="J5:K5"/>
    <mergeCell ref="L5:M5"/>
    <mergeCell ref="N5:P5"/>
    <mergeCell ref="Q5:R5"/>
  </mergeCells>
  <phoneticPr fontId="15" type="noConversion"/>
  <conditionalFormatting sqref="Q4:R4">
    <cfRule type="cellIs" dxfId="2" priority="1" operator="lessThan">
      <formula>0</formula>
    </cfRule>
  </conditionalFormatting>
  <conditionalFormatting sqref="G9:G19">
    <cfRule type="cellIs" dxfId="1" priority="3" operator="lessThan">
      <formula>0</formula>
    </cfRule>
  </conditionalFormatting>
  <conditionalFormatting sqref="H9:H19">
    <cfRule type="cellIs" dxfId="0" priority="2" operator="lessThan">
      <formula>0</formula>
    </cfRule>
  </conditionalFormatting>
  <printOptions horizontalCentered="1"/>
  <pageMargins left="0.25" right="0.25" top="0.75" bottom="0.75" header="0.3" footer="0.3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6"/>
  <sheetViews>
    <sheetView showGridLines="0" workbookViewId="0">
      <selection activeCell="F24" sqref="F24"/>
    </sheetView>
  </sheetViews>
  <sheetFormatPr defaultColWidth="9" defaultRowHeight="13.5"/>
  <cols>
    <col min="1" max="1" width="0.875" style="1" customWidth="1"/>
    <col min="2" max="11" width="9" style="3"/>
    <col min="12" max="12" width="0.875" style="1" customWidth="1"/>
    <col min="13" max="16384" width="9" style="1"/>
  </cols>
  <sheetData>
    <row r="1" spans="2:11">
      <c r="B1" s="4" t="s">
        <v>17</v>
      </c>
    </row>
    <row r="2" spans="2:11" s="2" customFormat="1">
      <c r="B2" s="5" t="str">
        <f>INDEX(表格!$J$9:$J$18,MATCH(雷达图!B3,表格!$L$9:$L$18,0))</f>
        <v>区域2</v>
      </c>
      <c r="C2" s="5" t="str">
        <f>INDEX(表格!$J$9:$J$18,MATCH(雷达图!C3,表格!$L$9:$L$18,0))</f>
        <v>区域8</v>
      </c>
      <c r="D2" s="5" t="str">
        <f>INDEX(表格!$J$9:$J$18,MATCH(雷达图!D3,表格!$L$9:$L$18,0))</f>
        <v>区域3</v>
      </c>
      <c r="E2" s="5" t="str">
        <f>INDEX(表格!$J$9:$J$18,MATCH(雷达图!E3,表格!$L$9:$L$18,0))</f>
        <v>区域9</v>
      </c>
      <c r="F2" s="5" t="str">
        <f>INDEX(表格!$J$9:$J$18,MATCH(雷达图!F3,表格!$L$9:$L$18,0))</f>
        <v>区域6</v>
      </c>
      <c r="G2" s="5" t="str">
        <f>INDEX(表格!$J$9:$J$18,MATCH(雷达图!G3,表格!$L$9:$L$18,0))</f>
        <v>区域5</v>
      </c>
      <c r="H2" s="5" t="str">
        <f>INDEX(表格!$J$9:$J$18,MATCH(雷达图!H3,表格!$L$9:$L$18,0))</f>
        <v>区域1</v>
      </c>
      <c r="I2" s="5" t="str">
        <f>INDEX(表格!$J$9:$J$18,MATCH(雷达图!I3,表格!$L$9:$L$18,0))</f>
        <v>区域10</v>
      </c>
      <c r="J2" s="5" t="str">
        <f>INDEX(表格!$J$9:$J$18,MATCH(雷达图!J3,表格!$L$9:$L$18,0))</f>
        <v>区域4</v>
      </c>
      <c r="K2" s="5" t="str">
        <f>INDEX(表格!$J$9:$J$18,MATCH(雷达图!K3,表格!$L$9:$L$18,0))</f>
        <v>区域7</v>
      </c>
    </row>
    <row r="3" spans="2:11" s="2" customFormat="1">
      <c r="B3" s="6">
        <f>表格!$L$9</f>
        <v>47</v>
      </c>
      <c r="C3" s="6">
        <f>表格!$L$10</f>
        <v>45</v>
      </c>
      <c r="D3" s="6">
        <f>表格!$L$11</f>
        <v>44</v>
      </c>
      <c r="E3" s="6">
        <f>表格!L12</f>
        <v>41</v>
      </c>
      <c r="F3" s="6">
        <f>表格!L13</f>
        <v>37</v>
      </c>
      <c r="G3" s="6">
        <f>表格!L14</f>
        <v>29</v>
      </c>
      <c r="H3" s="6">
        <f>表格!L15</f>
        <v>28</v>
      </c>
      <c r="I3" s="6">
        <f>表格!L16</f>
        <v>26</v>
      </c>
      <c r="J3" s="6">
        <f>表格!L17</f>
        <v>19</v>
      </c>
      <c r="K3" s="6">
        <f>表格!L18</f>
        <v>11</v>
      </c>
    </row>
    <row r="4" spans="2:11" s="2" customFormat="1">
      <c r="B4" s="7">
        <f>B3/SUM($B$3:$K$3)</f>
        <v>0.14373088685015289</v>
      </c>
      <c r="C4" s="7">
        <f t="shared" ref="C4:K4" si="0">C3/SUM($B$3:$K$3)</f>
        <v>0.13761467889908258</v>
      </c>
      <c r="D4" s="7">
        <f t="shared" si="0"/>
        <v>0.13455657492354739</v>
      </c>
      <c r="E4" s="7">
        <f t="shared" si="0"/>
        <v>0.12538226299694188</v>
      </c>
      <c r="F4" s="7">
        <f t="shared" si="0"/>
        <v>0.11314984709480122</v>
      </c>
      <c r="G4" s="7">
        <f t="shared" si="0"/>
        <v>8.8685015290519878E-2</v>
      </c>
      <c r="H4" s="7">
        <f t="shared" si="0"/>
        <v>8.5626911314984705E-2</v>
      </c>
      <c r="I4" s="7">
        <f t="shared" si="0"/>
        <v>7.9510703363914373E-2</v>
      </c>
      <c r="J4" s="7">
        <f t="shared" si="0"/>
        <v>5.8103975535168197E-2</v>
      </c>
      <c r="K4" s="7">
        <f t="shared" si="0"/>
        <v>3.3639143730886847E-2</v>
      </c>
    </row>
    <row r="5" spans="2:11" s="2" customFormat="1">
      <c r="B5" s="5" t="str">
        <f>B2</f>
        <v>区域2</v>
      </c>
      <c r="C5" s="5" t="str">
        <f t="shared" ref="C5:K5" si="1">C2</f>
        <v>区域8</v>
      </c>
      <c r="D5" s="5" t="str">
        <f t="shared" si="1"/>
        <v>区域3</v>
      </c>
      <c r="E5" s="5" t="str">
        <f t="shared" si="1"/>
        <v>区域9</v>
      </c>
      <c r="F5" s="5" t="str">
        <f t="shared" si="1"/>
        <v>区域6</v>
      </c>
      <c r="G5" s="5" t="str">
        <f t="shared" si="1"/>
        <v>区域5</v>
      </c>
      <c r="H5" s="5" t="str">
        <f t="shared" si="1"/>
        <v>区域1</v>
      </c>
      <c r="I5" s="5" t="str">
        <f t="shared" si="1"/>
        <v>区域10</v>
      </c>
      <c r="J5" s="5" t="str">
        <f t="shared" si="1"/>
        <v>区域4</v>
      </c>
      <c r="K5" s="5" t="str">
        <f t="shared" si="1"/>
        <v>区域7</v>
      </c>
    </row>
    <row r="6" spans="2:11" s="2" customFormat="1">
      <c r="B6" s="6">
        <f>B3</f>
        <v>47</v>
      </c>
      <c r="C6" s="6"/>
      <c r="D6" s="6"/>
      <c r="E6" s="6"/>
      <c r="F6" s="6"/>
      <c r="G6" s="6"/>
      <c r="H6" s="6"/>
      <c r="I6" s="6"/>
      <c r="J6" s="6"/>
      <c r="K6" s="6"/>
    </row>
    <row r="7" spans="2:11" s="2" customFormat="1">
      <c r="B7" s="6">
        <f>B6</f>
        <v>47</v>
      </c>
      <c r="C7" s="6">
        <f>C3</f>
        <v>45</v>
      </c>
      <c r="D7" s="6"/>
      <c r="E7" s="6"/>
      <c r="F7" s="6"/>
      <c r="G7" s="6"/>
      <c r="H7" s="6"/>
      <c r="I7" s="6"/>
      <c r="J7" s="6"/>
      <c r="K7" s="6"/>
    </row>
    <row r="8" spans="2:11" s="2" customFormat="1">
      <c r="B8" s="6"/>
      <c r="C8" s="6">
        <f>C7</f>
        <v>45</v>
      </c>
      <c r="D8" s="6">
        <f>D3</f>
        <v>44</v>
      </c>
      <c r="E8" s="6"/>
      <c r="F8" s="6"/>
      <c r="G8" s="6"/>
      <c r="H8" s="6"/>
      <c r="I8" s="6"/>
      <c r="J8" s="6"/>
      <c r="K8" s="6"/>
    </row>
    <row r="9" spans="2:11" s="2" customFormat="1">
      <c r="B9" s="6"/>
      <c r="C9" s="6"/>
      <c r="D9" s="6">
        <f>D8</f>
        <v>44</v>
      </c>
      <c r="E9" s="6">
        <f>E3</f>
        <v>41</v>
      </c>
      <c r="F9" s="6"/>
      <c r="G9" s="6"/>
      <c r="H9" s="6"/>
      <c r="I9" s="6"/>
      <c r="J9" s="6"/>
      <c r="K9" s="6"/>
    </row>
    <row r="10" spans="2:11" s="2" customFormat="1">
      <c r="B10" s="6"/>
      <c r="C10" s="6"/>
      <c r="D10" s="6"/>
      <c r="E10" s="6">
        <f>E9</f>
        <v>41</v>
      </c>
      <c r="F10" s="6">
        <f>F3</f>
        <v>37</v>
      </c>
      <c r="G10" s="6"/>
      <c r="H10" s="6"/>
      <c r="I10" s="6"/>
      <c r="J10" s="6"/>
      <c r="K10" s="6"/>
    </row>
    <row r="11" spans="2:11" s="2" customFormat="1">
      <c r="B11" s="6"/>
      <c r="C11" s="6"/>
      <c r="D11" s="6"/>
      <c r="E11" s="6"/>
      <c r="F11" s="6">
        <f>F10</f>
        <v>37</v>
      </c>
      <c r="G11" s="6">
        <f>G3</f>
        <v>29</v>
      </c>
      <c r="H11" s="6"/>
      <c r="I11" s="6"/>
      <c r="J11" s="6"/>
      <c r="K11" s="6"/>
    </row>
    <row r="12" spans="2:11" s="2" customFormat="1">
      <c r="B12" s="6"/>
      <c r="C12" s="6"/>
      <c r="D12" s="6"/>
      <c r="E12" s="6"/>
      <c r="F12" s="6"/>
      <c r="G12" s="6">
        <f>G11</f>
        <v>29</v>
      </c>
      <c r="H12" s="6">
        <f>H3</f>
        <v>28</v>
      </c>
      <c r="I12" s="6"/>
      <c r="J12" s="6"/>
      <c r="K12" s="6"/>
    </row>
    <row r="13" spans="2:11" s="2" customFormat="1">
      <c r="B13" s="6"/>
      <c r="C13" s="6"/>
      <c r="D13" s="6"/>
      <c r="E13" s="6"/>
      <c r="F13" s="6"/>
      <c r="G13" s="6"/>
      <c r="H13" s="6">
        <f>H12</f>
        <v>28</v>
      </c>
      <c r="I13" s="6">
        <f>I3</f>
        <v>26</v>
      </c>
      <c r="J13" s="6"/>
      <c r="K13" s="6"/>
    </row>
    <row r="14" spans="2:11" s="2" customFormat="1">
      <c r="B14" s="6"/>
      <c r="C14" s="6"/>
      <c r="D14" s="6"/>
      <c r="E14" s="6"/>
      <c r="F14" s="6"/>
      <c r="G14" s="6"/>
      <c r="H14" s="6"/>
      <c r="I14" s="6">
        <f>I13</f>
        <v>26</v>
      </c>
      <c r="J14" s="6">
        <f>J3</f>
        <v>19</v>
      </c>
      <c r="K14" s="6"/>
    </row>
    <row r="15" spans="2:11" s="2" customFormat="1">
      <c r="B15" s="6"/>
      <c r="C15" s="6"/>
      <c r="D15" s="6"/>
      <c r="E15" s="6"/>
      <c r="F15" s="6"/>
      <c r="G15" s="6"/>
      <c r="H15" s="6"/>
      <c r="I15" s="6"/>
      <c r="J15" s="6">
        <f>J14</f>
        <v>19</v>
      </c>
      <c r="K15" s="6">
        <f>K3</f>
        <v>11</v>
      </c>
    </row>
    <row r="16" spans="2:11" s="2" customFormat="1">
      <c r="B16" s="6"/>
      <c r="C16" s="6"/>
      <c r="D16" s="6"/>
      <c r="E16" s="6"/>
      <c r="F16" s="6"/>
      <c r="G16" s="6"/>
      <c r="H16" s="6"/>
      <c r="I16" s="6"/>
      <c r="J16" s="6"/>
      <c r="K16" s="6">
        <f>K15</f>
        <v>11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</vt:lpstr>
      <vt:lpstr>雷达图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疾风</dc:creator>
  <dc:description>疾风 https://www.docer.com/designer/detail/397517162</dc:description>
  <cp:lastModifiedBy>VNN.R9</cp:lastModifiedBy>
  <cp:lastPrinted>2022-09-19T22:25:43Z</cp:lastPrinted>
  <dcterms:created xsi:type="dcterms:W3CDTF">2021-10-15T14:47:00Z</dcterms:created>
  <dcterms:modified xsi:type="dcterms:W3CDTF">2022-10-11T05:57:15Z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093A465779734620A45446E9559F063D</vt:lpwstr>
  </property>
  <property fmtid="{D5CDD505-2E9C-101B-9397-08002B2CF9AE}" pid="4" name="KSOTemplateUUID">
    <vt:lpwstr>v1.0_mb_hxinrxB0hI+LWPUDlNj1gQ==</vt:lpwstr>
  </property>
</Properties>
</file>